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E12840BE-E263-406A-9FB5-EF1224867912}" xr6:coauthVersionLast="47" xr6:coauthVersionMax="47" xr10:uidLastSave="{00000000-0000-0000-0000-000000000000}"/>
  <bookViews>
    <workbookView xWindow="28680" yWindow="-120" windowWidth="29040" windowHeight="15840" xr2:uid="{5321EEAA-B94F-49F1-90FD-986CC9C16F0D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definedNames>
    <definedName name="den">#REF!</definedName>
    <definedName name="mesec">#REF!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 s="1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K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C47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C14" i="5"/>
  <c r="I84" i="5"/>
  <c r="H84" i="5"/>
  <c r="G84" i="5"/>
  <c r="F8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 s="1"/>
  <c r="W102" i="4"/>
  <c r="K102" i="4"/>
  <c r="Z101" i="4"/>
  <c r="N101" i="4"/>
  <c r="Q100" i="4"/>
  <c r="E100" i="4"/>
  <c r="T99" i="4"/>
  <c r="H99" i="4"/>
  <c r="W98" i="4"/>
  <c r="K98" i="4"/>
  <c r="Z97" i="4"/>
  <c r="N97" i="4"/>
  <c r="Q96" i="4"/>
  <c r="E96" i="4"/>
  <c r="T95" i="4"/>
  <c r="H95" i="4"/>
  <c r="Z93" i="4"/>
  <c r="N93" i="4"/>
  <c r="Q92" i="4"/>
  <c r="E92" i="4"/>
  <c r="W90" i="4"/>
  <c r="K90" i="4"/>
  <c r="Z89" i="4"/>
  <c r="N89" i="4"/>
  <c r="Q88" i="4"/>
  <c r="E88" i="4"/>
  <c r="T87" i="4"/>
  <c r="H87" i="4"/>
  <c r="W86" i="4"/>
  <c r="K86" i="4"/>
  <c r="Z85" i="4"/>
  <c r="N85" i="4"/>
  <c r="Q84" i="4"/>
  <c r="E84" i="4"/>
  <c r="T83" i="4"/>
  <c r="H83" i="4"/>
  <c r="Z81" i="4"/>
  <c r="N81" i="4"/>
  <c r="Q80" i="4"/>
  <c r="E80" i="4"/>
  <c r="W78" i="4"/>
  <c r="K78" i="4"/>
  <c r="Z77" i="4"/>
  <c r="N77" i="4"/>
  <c r="Q76" i="4"/>
  <c r="E76" i="4"/>
  <c r="T75" i="4"/>
  <c r="H75" i="4"/>
  <c r="W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C60" i="4"/>
  <c r="W94" i="4"/>
  <c r="C59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C48" i="4"/>
  <c r="W82" i="4"/>
  <c r="K82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B67" i="4"/>
  <c r="B102" i="4" s="1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C3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C29" i="4"/>
  <c r="B64" i="4"/>
  <c r="B99" i="4" s="1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C28" i="4"/>
  <c r="AB97" i="4"/>
  <c r="AA97" i="4"/>
  <c r="Y97" i="4"/>
  <c r="X97" i="4"/>
  <c r="W97" i="4"/>
  <c r="V97" i="4"/>
  <c r="U97" i="4"/>
  <c r="T97" i="4"/>
  <c r="S97" i="4"/>
  <c r="R97" i="4"/>
  <c r="Q97" i="4"/>
  <c r="P97" i="4"/>
  <c r="O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S95" i="4"/>
  <c r="R95" i="4"/>
  <c r="Q95" i="4"/>
  <c r="P95" i="4"/>
  <c r="O95" i="4"/>
  <c r="N95" i="4"/>
  <c r="M95" i="4"/>
  <c r="L95" i="4"/>
  <c r="K95" i="4"/>
  <c r="J95" i="4"/>
  <c r="I95" i="4"/>
  <c r="G95" i="4"/>
  <c r="F95" i="4"/>
  <c r="E95" i="4"/>
  <c r="B60" i="4"/>
  <c r="B95" i="4" s="1"/>
  <c r="AB94" i="4"/>
  <c r="AA94" i="4"/>
  <c r="Z94" i="4"/>
  <c r="Y94" i="4"/>
  <c r="X94" i="4"/>
  <c r="V94" i="4"/>
  <c r="U94" i="4"/>
  <c r="T94" i="4"/>
  <c r="S94" i="4"/>
  <c r="R94" i="4"/>
  <c r="Q94" i="4"/>
  <c r="P94" i="4"/>
  <c r="O94" i="4"/>
  <c r="N94" i="4"/>
  <c r="M94" i="4"/>
  <c r="L94" i="4"/>
  <c r="J94" i="4"/>
  <c r="I94" i="4"/>
  <c r="H94" i="4"/>
  <c r="G94" i="4"/>
  <c r="F94" i="4"/>
  <c r="E94" i="4"/>
  <c r="B59" i="4"/>
  <c r="B94" i="4" s="1"/>
  <c r="AB93" i="4"/>
  <c r="AA93" i="4"/>
  <c r="Y93" i="4"/>
  <c r="X93" i="4"/>
  <c r="W93" i="4"/>
  <c r="V93" i="4"/>
  <c r="U93" i="4"/>
  <c r="T93" i="4"/>
  <c r="S93" i="4"/>
  <c r="R93" i="4"/>
  <c r="Q93" i="4"/>
  <c r="C23" i="4"/>
  <c r="O93" i="4"/>
  <c r="M93" i="4"/>
  <c r="L93" i="4"/>
  <c r="K93" i="4"/>
  <c r="J93" i="4"/>
  <c r="I93" i="4"/>
  <c r="H93" i="4"/>
  <c r="G93" i="4"/>
  <c r="F93" i="4"/>
  <c r="E9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V90" i="4"/>
  <c r="U90" i="4"/>
  <c r="T90" i="4"/>
  <c r="S90" i="4"/>
  <c r="R90" i="4"/>
  <c r="Q90" i="4"/>
  <c r="P90" i="4"/>
  <c r="O90" i="4"/>
  <c r="N90" i="4"/>
  <c r="M90" i="4"/>
  <c r="L90" i="4"/>
  <c r="J90" i="4"/>
  <c r="I90" i="4"/>
  <c r="H90" i="4"/>
  <c r="G90" i="4"/>
  <c r="F90" i="4"/>
  <c r="E90" i="4"/>
  <c r="B55" i="4"/>
  <c r="B90" i="4" s="1"/>
  <c r="AB89" i="4"/>
  <c r="AA89" i="4"/>
  <c r="Y89" i="4"/>
  <c r="X89" i="4"/>
  <c r="W89" i="4"/>
  <c r="V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B52" i="4"/>
  <c r="B87" i="4" s="1"/>
  <c r="AB86" i="4"/>
  <c r="AA86" i="4"/>
  <c r="Z86" i="4"/>
  <c r="Y86" i="4"/>
  <c r="X86" i="4"/>
  <c r="V86" i="4"/>
  <c r="U86" i="4"/>
  <c r="T86" i="4"/>
  <c r="S86" i="4"/>
  <c r="R86" i="4"/>
  <c r="Q86" i="4"/>
  <c r="P86" i="4"/>
  <c r="O86" i="4"/>
  <c r="N86" i="4"/>
  <c r="M86" i="4"/>
  <c r="L86" i="4"/>
  <c r="J86" i="4"/>
  <c r="I86" i="4"/>
  <c r="H86" i="4"/>
  <c r="G86" i="4"/>
  <c r="F86" i="4"/>
  <c r="C16" i="4"/>
  <c r="AB85" i="4"/>
  <c r="AA85" i="4"/>
  <c r="Y85" i="4"/>
  <c r="X85" i="4"/>
  <c r="W85" i="4"/>
  <c r="V85" i="4"/>
  <c r="U85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S83" i="4"/>
  <c r="R83" i="4"/>
  <c r="Q83" i="4"/>
  <c r="P83" i="4"/>
  <c r="O83" i="4"/>
  <c r="N83" i="4"/>
  <c r="M83" i="4"/>
  <c r="L83" i="4"/>
  <c r="K83" i="4"/>
  <c r="J83" i="4"/>
  <c r="I83" i="4"/>
  <c r="G83" i="4"/>
  <c r="F83" i="4"/>
  <c r="E83" i="4"/>
  <c r="B48" i="4"/>
  <c r="B83" i="4" s="1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J82" i="4"/>
  <c r="I82" i="4"/>
  <c r="H82" i="4"/>
  <c r="G82" i="4"/>
  <c r="F82" i="4"/>
  <c r="E82" i="4"/>
  <c r="B47" i="4"/>
  <c r="B82" i="4" s="1"/>
  <c r="AB81" i="4"/>
  <c r="AA81" i="4"/>
  <c r="Y81" i="4"/>
  <c r="X81" i="4"/>
  <c r="W81" i="4"/>
  <c r="V81" i="4"/>
  <c r="U81" i="4"/>
  <c r="T81" i="4"/>
  <c r="S81" i="4"/>
  <c r="R81" i="4"/>
  <c r="Q81" i="4"/>
  <c r="P81" i="4"/>
  <c r="O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J78" i="4"/>
  <c r="I78" i="4"/>
  <c r="H78" i="4"/>
  <c r="G78" i="4"/>
  <c r="F78" i="4"/>
  <c r="E78" i="4"/>
  <c r="B43" i="4"/>
  <c r="B78" i="4" s="1"/>
  <c r="AB77" i="4"/>
  <c r="AA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S75" i="4"/>
  <c r="R75" i="4"/>
  <c r="Q75" i="4"/>
  <c r="P75" i="4"/>
  <c r="O75" i="4"/>
  <c r="N75" i="4"/>
  <c r="M75" i="4"/>
  <c r="L75" i="4"/>
  <c r="K75" i="4"/>
  <c r="J75" i="4"/>
  <c r="I75" i="4"/>
  <c r="G75" i="4"/>
  <c r="F75" i="4"/>
  <c r="E75" i="4"/>
  <c r="C5" i="4"/>
  <c r="B40" i="4"/>
  <c r="B75" i="4" s="1"/>
  <c r="AB74" i="4"/>
  <c r="AA74" i="4"/>
  <c r="Z74" i="4"/>
  <c r="Y74" i="4"/>
  <c r="X74" i="4"/>
  <c r="V74" i="4"/>
  <c r="U74" i="4"/>
  <c r="T74" i="4"/>
  <c r="S74" i="4"/>
  <c r="R74" i="4"/>
  <c r="Q74" i="4"/>
  <c r="P74" i="4"/>
  <c r="O74" i="4"/>
  <c r="N74" i="4"/>
  <c r="M74" i="4"/>
  <c r="L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3" i="5" l="1"/>
  <c r="C83" i="5"/>
  <c r="D93" i="5"/>
  <c r="C93" i="5"/>
  <c r="D94" i="5"/>
  <c r="C94" i="5"/>
  <c r="D76" i="5"/>
  <c r="D84" i="5"/>
  <c r="D95" i="5"/>
  <c r="C95" i="5"/>
  <c r="D75" i="5"/>
  <c r="C75" i="5"/>
  <c r="D92" i="5"/>
  <c r="D87" i="5"/>
  <c r="C87" i="5"/>
  <c r="D100" i="5"/>
  <c r="D78" i="5"/>
  <c r="C78" i="5"/>
  <c r="D99" i="5"/>
  <c r="C99" i="5"/>
  <c r="D79" i="5"/>
  <c r="C79" i="5"/>
  <c r="D80" i="5"/>
  <c r="D90" i="5"/>
  <c r="C90" i="5"/>
  <c r="D91" i="5"/>
  <c r="C91" i="5"/>
  <c r="D102" i="5"/>
  <c r="C102" i="5"/>
  <c r="D88" i="5"/>
  <c r="D96" i="5"/>
  <c r="D81" i="5"/>
  <c r="C81" i="5"/>
  <c r="D103" i="5"/>
  <c r="C103" i="5"/>
  <c r="K82" i="5"/>
  <c r="D82" i="5" s="1"/>
  <c r="C12" i="5"/>
  <c r="C24" i="5"/>
  <c r="E77" i="5"/>
  <c r="E85" i="5"/>
  <c r="E89" i="5"/>
  <c r="E97" i="5"/>
  <c r="E101" i="5"/>
  <c r="C13" i="5"/>
  <c r="C25" i="5"/>
  <c r="J84" i="5"/>
  <c r="C84" i="5" s="1"/>
  <c r="C8" i="5"/>
  <c r="C20" i="5"/>
  <c r="C32" i="5"/>
  <c r="E74" i="5"/>
  <c r="E86" i="5"/>
  <c r="E98" i="5"/>
  <c r="C29" i="5"/>
  <c r="C9" i="5"/>
  <c r="C21" i="5"/>
  <c r="C33" i="5"/>
  <c r="C76" i="5"/>
  <c r="C80" i="5"/>
  <c r="C88" i="5"/>
  <c r="C92" i="5"/>
  <c r="C96" i="5"/>
  <c r="C100" i="5"/>
  <c r="C104" i="5"/>
  <c r="D81" i="4"/>
  <c r="C81" i="4"/>
  <c r="D93" i="4"/>
  <c r="D82" i="4"/>
  <c r="C82" i="4"/>
  <c r="C94" i="4"/>
  <c r="D83" i="4"/>
  <c r="C83" i="4"/>
  <c r="D95" i="4"/>
  <c r="C95" i="4"/>
  <c r="D76" i="4"/>
  <c r="D84" i="4"/>
  <c r="D92" i="4"/>
  <c r="D75" i="4"/>
  <c r="C75" i="4"/>
  <c r="D87" i="4"/>
  <c r="C87" i="4"/>
  <c r="D100" i="4"/>
  <c r="D99" i="4"/>
  <c r="C99" i="4"/>
  <c r="D78" i="4"/>
  <c r="C78" i="4"/>
  <c r="D80" i="4"/>
  <c r="D79" i="4"/>
  <c r="C79" i="4"/>
  <c r="D90" i="4"/>
  <c r="C90" i="4"/>
  <c r="D91" i="4"/>
  <c r="C91" i="4"/>
  <c r="D102" i="4"/>
  <c r="C102" i="4"/>
  <c r="D88" i="4"/>
  <c r="D96" i="4"/>
  <c r="D103" i="4"/>
  <c r="C103" i="4"/>
  <c r="C12" i="4"/>
  <c r="C24" i="4"/>
  <c r="P93" i="4"/>
  <c r="C93" i="4" s="1"/>
  <c r="E77" i="4"/>
  <c r="E85" i="4"/>
  <c r="E89" i="4"/>
  <c r="E97" i="4"/>
  <c r="E101" i="4"/>
  <c r="C13" i="4"/>
  <c r="C25" i="4"/>
  <c r="K94" i="4"/>
  <c r="D94" i="4" s="1"/>
  <c r="C47" i="4"/>
  <c r="C8" i="4"/>
  <c r="C20" i="4"/>
  <c r="C32" i="4"/>
  <c r="E74" i="4"/>
  <c r="E86" i="4"/>
  <c r="E98" i="4"/>
  <c r="C17" i="4"/>
  <c r="C9" i="4"/>
  <c r="C21" i="4"/>
  <c r="C33" i="4"/>
  <c r="C76" i="4"/>
  <c r="C80" i="4"/>
  <c r="C84" i="4"/>
  <c r="C88" i="4"/>
  <c r="C92" i="4"/>
  <c r="C96" i="4"/>
  <c r="C100" i="4"/>
  <c r="C104" i="4"/>
  <c r="D101" i="5" l="1"/>
  <c r="C101" i="5"/>
  <c r="C82" i="5"/>
  <c r="D97" i="5"/>
  <c r="C97" i="5"/>
  <c r="D89" i="5"/>
  <c r="C89" i="5"/>
  <c r="D98" i="5"/>
  <c r="C98" i="5"/>
  <c r="D85" i="5"/>
  <c r="C85" i="5"/>
  <c r="D86" i="5"/>
  <c r="C86" i="5"/>
  <c r="D77" i="5"/>
  <c r="C77" i="5"/>
  <c r="D74" i="5"/>
  <c r="C74" i="5"/>
  <c r="D101" i="4"/>
  <c r="C101" i="4"/>
  <c r="D97" i="4"/>
  <c r="C97" i="4"/>
  <c r="D98" i="4"/>
  <c r="C98" i="4"/>
  <c r="D89" i="4"/>
  <c r="C89" i="4"/>
  <c r="D86" i="4"/>
  <c r="C86" i="4"/>
  <c r="D85" i="4"/>
  <c r="C85" i="4"/>
  <c r="D74" i="4"/>
  <c r="C74" i="4"/>
  <c r="D77" i="4"/>
  <c r="C77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<sst xmlns="http://schemas.openxmlformats.org/spreadsheetml/2006/main" count="591" uniqueCount="79">
  <si>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</si>
  <si>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</si>
  <si>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</si>
  <si>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</si>
  <si>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</si>
  <si>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</si>
  <si>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</si>
  <si>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</si>
  <si>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</si>
  <si>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</si>
  <si>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</si>
  <si>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</si>
  <si>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</si>
  <si>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</si>
  <si>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</si>
  <si>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</si>
  <si>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</si>
  <si>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</si>
  <si>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</si>
  <si>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</si>
  <si>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</si>
  <si>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</si>
  <si>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</si>
  <si>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</si>
  <si>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</si>
  <si>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</si>
  <si>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</si>
  <si>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</si>
  <si>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</si>
  <si>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</si>
  <si>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</si>
  <si>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</si>
  <si>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</si>
  <si>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</si>
  <si>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</si>
  <si>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</si>
  <si>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</si>
  <si>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</si>
  <si>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</si>
  <si>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</si>
  <si>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Април 2023</t>
  </si>
  <si>
    <t>01.04.2023</t>
  </si>
  <si>
    <t>02.04.2023</t>
  </si>
  <si>
    <t>03.04.2023</t>
  </si>
  <si>
    <t>04.04.2023</t>
  </si>
  <si>
    <t>05.04.2023</t>
  </si>
  <si>
    <t>06.04.2023</t>
  </si>
  <si>
    <t>07.04.2023</t>
  </si>
  <si>
    <t>08.04.2023</t>
  </si>
  <si>
    <t>09.04.2023</t>
  </si>
  <si>
    <t>10.04.2023</t>
  </si>
  <si>
    <t>11.04.2023</t>
  </si>
  <si>
    <t>12.04.2023</t>
  </si>
  <si>
    <t>13.04.2023</t>
  </si>
  <si>
    <t>14.04.2023</t>
  </si>
  <si>
    <t>15.04.2023</t>
  </si>
  <si>
    <t>16.04.2023</t>
  </si>
  <si>
    <t>17.04.2023</t>
  </si>
  <si>
    <t>18.04.2023</t>
  </si>
  <si>
    <t>19.04.2023</t>
  </si>
  <si>
    <t>20.04.2023</t>
  </si>
  <si>
    <t>21.04.2023</t>
  </si>
  <si>
    <t>22.04.2023</t>
  </si>
  <si>
    <t>23.04.2023</t>
  </si>
  <si>
    <t>24.04.2023</t>
  </si>
  <si>
    <t>25.04.2023</t>
  </si>
  <si>
    <t>26.04.2023</t>
  </si>
  <si>
    <t>27.04.2023</t>
  </si>
  <si>
    <t>28.04.2023</t>
  </si>
  <si>
    <t>29.04.2023</t>
  </si>
  <si>
    <t>30.04.2023</t>
  </si>
  <si>
    <t>31.04.2023</t>
  </si>
  <si>
    <t>Цена на порамнување МКД/MWh - Април 2023</t>
  </si>
  <si>
    <t>Ангажирана aFRR регулација за нагоре - Април 2023</t>
  </si>
  <si>
    <t>Ангажирана aFRR регулација за надолу - Април 2023</t>
  </si>
  <si>
    <t>Вкупно ангажирана aFRR регулација - Април 2023</t>
  </si>
  <si>
    <t>Ангажирана mFRR регулација за нагоре - Април 2023</t>
  </si>
  <si>
    <t>Ангажирана mFRR регулација за надолу - Април 2023</t>
  </si>
  <si>
    <t>Вкупно ангажирана mFRR регулација - Април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</si>
</sst>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7" xfId="0" applyNumberFormat="1" applyFont="1" applyFill="1" applyBorder="1" applyAlignment="1">
      <alignment horizontal="center" vertical="center"/>
    </xf>
    <xf numFmtId="2" fontId="16" fillId="4" borderId="48" xfId="0" applyNumberFormat="1" applyFont="1" applyFill="1" applyBorder="1" applyAlignment="1">
      <alignment horizontal="center" vertical="center" wrapText="1"/>
    </xf>
    <xf numFmtId="2" fontId="16" fillId="4" borderId="49" xfId="0" applyNumberFormat="1" applyFont="1" applyFill="1" applyBorder="1" applyAlignment="1">
      <alignment horizontal="center" vertical="center" wrapText="1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2" fontId="16" fillId="4" borderId="56" xfId="0" applyNumberFormat="1" applyFont="1" applyFill="1" applyBorder="1" applyAlignment="1">
      <alignment horizontal="center" vertical="center" wrapText="1"/>
    </xf>
    <xf numFmtId="2" fontId="16" fillId="4" borderId="5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E278-11AA-482C-9367-E84C9E88C82A}">
  <sheetPr codeName="Sheet2"/>
  <dimension ref="A2:AB137"/>
  <sheetViews>
    <sheetView tabSelected="1" topLeftCell="A65" zoomScale="55" zoomScaleNormal="55" workbookViewId="0">
      <selection activeCell="D120" sqref="D120:AA123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55.040000000000006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53.953874999999996</v>
      </c>
      <c r="Q4" s="7">
        <v>51.065154639175255</v>
      </c>
      <c r="R4" s="7">
        <v>44.081999999999994</v>
      </c>
      <c r="S4" s="7">
        <v>47.484090909090916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3"/>
      <c r="C5" s="6" t="s">
        <v>27</v>
      </c>
      <c r="D5" s="7">
        <v>28.991723356009079</v>
      </c>
      <c r="E5" s="7">
        <v>21.458653564095044</v>
      </c>
      <c r="F5" s="7">
        <v>20.491855293727181</v>
      </c>
      <c r="G5" s="7">
        <v>12.737831766767565</v>
      </c>
      <c r="H5" s="7">
        <v>11.399605923095294</v>
      </c>
      <c r="I5" s="7">
        <v>0</v>
      </c>
      <c r="J5" s="7">
        <v>14.590191082802546</v>
      </c>
      <c r="K5" s="7">
        <v>15.944150943396226</v>
      </c>
      <c r="L5" s="7">
        <v>18.696538461538463</v>
      </c>
      <c r="M5" s="7">
        <v>18.692972972972974</v>
      </c>
      <c r="N5" s="7">
        <v>15.114520547945204</v>
      </c>
      <c r="O5" s="7">
        <v>14.056800000000001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16.204150943396225</v>
      </c>
      <c r="V5" s="7">
        <v>28.229354838709678</v>
      </c>
      <c r="W5" s="7">
        <v>44.492285714285714</v>
      </c>
      <c r="X5" s="7">
        <v>38.427037037037039</v>
      </c>
      <c r="Y5" s="7">
        <v>23.153103448275864</v>
      </c>
      <c r="Z5" s="7">
        <v>24.066538461538464</v>
      </c>
      <c r="AA5" s="8">
        <v>20.086451612903229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20.78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62.34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0</v>
      </c>
      <c r="E8" s="7">
        <v>92.07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3"/>
      <c r="C9" s="6" t="s">
        <v>27</v>
      </c>
      <c r="D9" s="7">
        <v>35.31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19.829999999999998</v>
      </c>
      <c r="N9" s="7">
        <v>0</v>
      </c>
      <c r="O9" s="7">
        <v>15.87</v>
      </c>
      <c r="P9" s="7">
        <v>14.39</v>
      </c>
      <c r="Q9" s="7">
        <v>8.3128301886792464</v>
      </c>
      <c r="R9" s="7">
        <v>4.4835483870967741</v>
      </c>
      <c r="S9" s="7">
        <v>4.8851612903225803</v>
      </c>
      <c r="T9" s="7">
        <v>9.5151612903225811</v>
      </c>
      <c r="U9" s="7">
        <v>12.53</v>
      </c>
      <c r="V9" s="7">
        <v>30.130212765957445</v>
      </c>
      <c r="W9" s="7">
        <v>39.010588235294115</v>
      </c>
      <c r="X9" s="7">
        <v>39.369999999999997</v>
      </c>
      <c r="Y9" s="7">
        <v>36.023125</v>
      </c>
      <c r="Z9" s="7">
        <v>33.684736842105259</v>
      </c>
      <c r="AA9" s="8">
        <v>32.746551724137937</v>
      </c>
    </row>
    <row r="10" spans="1:28" x14ac:dyDescent="0.25">
      <c r="A10" s="5"/>
      <c r="B10" s="63"/>
      <c r="C10" s="6" t="s">
        <v>28</v>
      </c>
      <c r="D10" s="7">
        <v>0</v>
      </c>
      <c r="E10" s="7">
        <v>0</v>
      </c>
      <c r="F10" s="7">
        <v>29.26</v>
      </c>
      <c r="G10" s="7">
        <v>30.23</v>
      </c>
      <c r="H10" s="7">
        <v>29.26</v>
      </c>
      <c r="I10" s="7">
        <v>30.23</v>
      </c>
      <c r="J10" s="7">
        <v>29.36</v>
      </c>
      <c r="K10" s="7">
        <v>35.04</v>
      </c>
      <c r="L10" s="7">
        <v>37.78</v>
      </c>
      <c r="M10" s="7">
        <v>0</v>
      </c>
      <c r="N10" s="7">
        <v>26.25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0</v>
      </c>
      <c r="F11" s="10">
        <v>87.77</v>
      </c>
      <c r="G11" s="10">
        <v>90.69</v>
      </c>
      <c r="H11" s="10">
        <v>87.77</v>
      </c>
      <c r="I11" s="10">
        <v>90.69</v>
      </c>
      <c r="J11" s="10">
        <v>88.08</v>
      </c>
      <c r="K11" s="10">
        <v>105.12</v>
      </c>
      <c r="L11" s="10">
        <v>113.33</v>
      </c>
      <c r="M11" s="10">
        <v>0</v>
      </c>
      <c r="N11" s="10">
        <v>78.75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116.0463157894737</v>
      </c>
      <c r="P12" s="7">
        <v>107.18833333333335</v>
      </c>
      <c r="Q12" s="7">
        <v>102.46</v>
      </c>
      <c r="R12" s="7">
        <v>93.056818181818187</v>
      </c>
      <c r="S12" s="7">
        <v>102.52000000000001</v>
      </c>
      <c r="T12" s="7">
        <v>106.53346153846154</v>
      </c>
      <c r="U12" s="7">
        <v>130.40350000000001</v>
      </c>
      <c r="V12" s="7">
        <v>0</v>
      </c>
      <c r="W12" s="7">
        <v>0</v>
      </c>
      <c r="X12" s="7">
        <v>197.17476190476191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3"/>
      <c r="C13" s="6" t="s">
        <v>27</v>
      </c>
      <c r="D13" s="7">
        <v>38.759014844804319</v>
      </c>
      <c r="E13" s="7">
        <v>29.69</v>
      </c>
      <c r="F13" s="7">
        <v>29.2</v>
      </c>
      <c r="G13" s="7">
        <v>28.53</v>
      </c>
      <c r="H13" s="7">
        <v>30.279999999999998</v>
      </c>
      <c r="I13" s="7">
        <v>33.17</v>
      </c>
      <c r="J13" s="7">
        <v>41.53</v>
      </c>
      <c r="K13" s="7">
        <v>0</v>
      </c>
      <c r="L13" s="7">
        <v>44.66</v>
      </c>
      <c r="M13" s="7">
        <v>35.590000000000003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39.119999999999997</v>
      </c>
      <c r="AA13" s="8">
        <v>33.943478260869568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83.19</v>
      </c>
      <c r="L14" s="7">
        <v>0</v>
      </c>
      <c r="M14" s="7">
        <v>0</v>
      </c>
      <c r="N14" s="7">
        <v>50.42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66.89</v>
      </c>
      <c r="W14" s="7">
        <v>79.06</v>
      </c>
      <c r="X14" s="7">
        <v>0</v>
      </c>
      <c r="Y14" s="7">
        <v>68.599999999999994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249.57</v>
      </c>
      <c r="L15" s="10">
        <v>0</v>
      </c>
      <c r="M15" s="10">
        <v>0</v>
      </c>
      <c r="N15" s="10">
        <v>151.26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200.66</v>
      </c>
      <c r="W15" s="10">
        <v>237.17</v>
      </c>
      <c r="X15" s="10">
        <v>0</v>
      </c>
      <c r="Y15" s="10">
        <v>205.79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182.8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3"/>
      <c r="C17" s="6" t="s">
        <v>27</v>
      </c>
      <c r="D17" s="7">
        <v>39.288037578288098</v>
      </c>
      <c r="E17" s="7">
        <v>32.93</v>
      </c>
      <c r="F17" s="7">
        <v>33.03</v>
      </c>
      <c r="G17" s="7">
        <v>32.340000000000003</v>
      </c>
      <c r="H17" s="7">
        <v>33.6</v>
      </c>
      <c r="I17" s="7">
        <v>36.72</v>
      </c>
      <c r="J17" s="7">
        <v>43.110000000000007</v>
      </c>
      <c r="K17" s="7">
        <v>52.429999999999993</v>
      </c>
      <c r="L17" s="7">
        <v>48.26</v>
      </c>
      <c r="M17" s="7">
        <v>40.86</v>
      </c>
      <c r="N17" s="7">
        <v>35.674878048780492</v>
      </c>
      <c r="O17" s="7">
        <v>33.613333333333337</v>
      </c>
      <c r="P17" s="7">
        <v>33.003921568627447</v>
      </c>
      <c r="Q17" s="7">
        <v>32.5037037037037</v>
      </c>
      <c r="R17" s="7">
        <v>32.203333333333333</v>
      </c>
      <c r="S17" s="7">
        <v>32.614366197183095</v>
      </c>
      <c r="T17" s="7">
        <v>33.827843137254895</v>
      </c>
      <c r="U17" s="7">
        <v>0</v>
      </c>
      <c r="V17" s="7">
        <v>73.7</v>
      </c>
      <c r="W17" s="7">
        <v>70.008639910813827</v>
      </c>
      <c r="X17" s="7">
        <v>53.216538461538462</v>
      </c>
      <c r="Y17" s="7">
        <v>46.556444444444445</v>
      </c>
      <c r="Z17" s="7">
        <v>70.66</v>
      </c>
      <c r="AA17" s="8">
        <v>65.42</v>
      </c>
    </row>
    <row r="18" spans="1:27" x14ac:dyDescent="0.25">
      <c r="B18" s="63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195.57000000000002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303.17</v>
      </c>
      <c r="L20" s="7">
        <v>243.14191780821918</v>
      </c>
      <c r="M20" s="7">
        <v>187.53114922813035</v>
      </c>
      <c r="N20" s="7">
        <v>0</v>
      </c>
      <c r="O20" s="7">
        <v>0</v>
      </c>
      <c r="P20" s="7">
        <v>0</v>
      </c>
      <c r="Q20" s="7">
        <v>0</v>
      </c>
      <c r="R20" s="7">
        <v>170.32</v>
      </c>
      <c r="S20" s="7">
        <v>166.57794243723208</v>
      </c>
      <c r="T20" s="7">
        <v>164.40777330159312</v>
      </c>
      <c r="U20" s="7">
        <v>178.28188747731397</v>
      </c>
      <c r="V20" s="7">
        <v>235.04</v>
      </c>
      <c r="W20" s="7">
        <v>0</v>
      </c>
      <c r="X20" s="7">
        <v>0</v>
      </c>
      <c r="Y20" s="7">
        <v>0</v>
      </c>
      <c r="Z20" s="7">
        <v>213.91207792207794</v>
      </c>
      <c r="AA20" s="8">
        <v>190.94096692111958</v>
      </c>
    </row>
    <row r="21" spans="1:27" x14ac:dyDescent="0.25">
      <c r="B21" s="63"/>
      <c r="C21" s="6" t="s">
        <v>27</v>
      </c>
      <c r="D21" s="7">
        <v>0</v>
      </c>
      <c r="E21" s="7">
        <v>60.44</v>
      </c>
      <c r="F21" s="7">
        <v>60.49</v>
      </c>
      <c r="G21" s="7">
        <v>59.740000000000009</v>
      </c>
      <c r="H21" s="7">
        <v>64.150000000000006</v>
      </c>
      <c r="I21" s="7">
        <v>68.89</v>
      </c>
      <c r="J21" s="7">
        <v>83.06</v>
      </c>
      <c r="K21" s="7">
        <v>0</v>
      </c>
      <c r="L21" s="7">
        <v>0</v>
      </c>
      <c r="M21" s="7">
        <v>0</v>
      </c>
      <c r="N21" s="7">
        <v>61.259999999999991</v>
      </c>
      <c r="O21" s="7">
        <v>58.52000000000001</v>
      </c>
      <c r="P21" s="7">
        <v>56.82</v>
      </c>
      <c r="Q21" s="7">
        <v>56.89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76.595366705471491</v>
      </c>
      <c r="X21" s="7">
        <v>57.656249999999993</v>
      </c>
      <c r="Y21" s="7">
        <v>82.59</v>
      </c>
      <c r="Z21" s="7">
        <v>0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177.26555009823181</v>
      </c>
      <c r="E24" s="7">
        <v>161.27829268292683</v>
      </c>
      <c r="F24" s="7">
        <v>162.28837665522315</v>
      </c>
      <c r="G24" s="7">
        <v>173</v>
      </c>
      <c r="H24" s="7">
        <v>172.28</v>
      </c>
      <c r="I24" s="7">
        <v>0</v>
      </c>
      <c r="J24" s="7">
        <v>0</v>
      </c>
      <c r="K24" s="7">
        <v>242.35</v>
      </c>
      <c r="L24" s="7">
        <v>228.91</v>
      </c>
      <c r="M24" s="7">
        <v>187.25</v>
      </c>
      <c r="N24" s="7">
        <v>171.71</v>
      </c>
      <c r="O24" s="7">
        <v>164.0990966320428</v>
      </c>
      <c r="P24" s="7">
        <v>146.47631578947369</v>
      </c>
      <c r="Q24" s="7">
        <v>152.54918770581779</v>
      </c>
      <c r="R24" s="7">
        <v>155.34916389021103</v>
      </c>
      <c r="S24" s="7">
        <v>152.65</v>
      </c>
      <c r="T24" s="7">
        <v>146.50207920792081</v>
      </c>
      <c r="U24" s="7">
        <v>165.06773006134969</v>
      </c>
      <c r="V24" s="7">
        <v>186.48813472388443</v>
      </c>
      <c r="W24" s="7">
        <v>206.011</v>
      </c>
      <c r="X24" s="7">
        <v>251.49850271783893</v>
      </c>
      <c r="Y24" s="7">
        <v>172.83171428571427</v>
      </c>
      <c r="Z24" s="7">
        <v>165.19315992292869</v>
      </c>
      <c r="AA24" s="8">
        <v>148.77337931907354</v>
      </c>
    </row>
    <row r="25" spans="1:27" x14ac:dyDescent="0.25">
      <c r="B25" s="63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62.46</v>
      </c>
      <c r="J25" s="7">
        <v>56.012688172043006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3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138.02178928781635</v>
      </c>
      <c r="E28" s="7">
        <v>132.41468191038172</v>
      </c>
      <c r="F28" s="7">
        <v>129.86666666666665</v>
      </c>
      <c r="G28" s="7">
        <v>136.17002908385845</v>
      </c>
      <c r="H28" s="7">
        <v>140.18406548431105</v>
      </c>
      <c r="I28" s="7">
        <v>158.25461208744107</v>
      </c>
      <c r="J28" s="7">
        <v>152.39021276595744</v>
      </c>
      <c r="K28" s="7">
        <v>162.39838212634822</v>
      </c>
      <c r="L28" s="7">
        <v>169.59150084317031</v>
      </c>
      <c r="M28" s="7">
        <v>163.66622641509434</v>
      </c>
      <c r="N28" s="7">
        <v>161.79733333333334</v>
      </c>
      <c r="O28" s="7">
        <v>173.29111731843574</v>
      </c>
      <c r="P28" s="7">
        <v>172.13</v>
      </c>
      <c r="Q28" s="7">
        <v>165.53</v>
      </c>
      <c r="R28" s="7">
        <v>0</v>
      </c>
      <c r="S28" s="7">
        <v>0</v>
      </c>
      <c r="T28" s="7">
        <v>174.23</v>
      </c>
      <c r="U28" s="7">
        <v>180.94</v>
      </c>
      <c r="V28" s="7">
        <v>190.35791469194314</v>
      </c>
      <c r="W28" s="7">
        <v>210.55000000000004</v>
      </c>
      <c r="X28" s="7">
        <v>215.51</v>
      </c>
      <c r="Y28" s="7">
        <v>205.76</v>
      </c>
      <c r="Z28" s="7">
        <v>185.64634831460674</v>
      </c>
      <c r="AA28" s="8">
        <v>177.03106638908164</v>
      </c>
    </row>
    <row r="29" spans="1:27" x14ac:dyDescent="0.25">
      <c r="B29" s="63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49.196538592315541</v>
      </c>
      <c r="S29" s="7">
        <v>34.686521739130434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3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186.36000000000004</v>
      </c>
      <c r="E32" s="7">
        <v>0</v>
      </c>
      <c r="F32" s="7">
        <v>171.65999999999997</v>
      </c>
      <c r="G32" s="7">
        <v>166.13</v>
      </c>
      <c r="H32" s="7">
        <v>166.17</v>
      </c>
      <c r="I32" s="7">
        <v>168.24</v>
      </c>
      <c r="J32" s="7">
        <v>172.49</v>
      </c>
      <c r="K32" s="7">
        <v>193.93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185.32660020986361</v>
      </c>
      <c r="AA32" s="8">
        <v>173.48644978311646</v>
      </c>
    </row>
    <row r="33" spans="1:27" x14ac:dyDescent="0.25">
      <c r="B33" s="63"/>
      <c r="C33" s="6" t="s">
        <v>27</v>
      </c>
      <c r="D33" s="7">
        <v>0</v>
      </c>
      <c r="E33" s="7">
        <v>56.98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66.86</v>
      </c>
      <c r="M33" s="7">
        <v>65.03</v>
      </c>
      <c r="N33" s="7">
        <v>59.439999999999991</v>
      </c>
      <c r="O33" s="7">
        <v>46.410000000000004</v>
      </c>
      <c r="P33" s="7">
        <v>34.405902439024388</v>
      </c>
      <c r="Q33" s="7">
        <v>33.594485681263642</v>
      </c>
      <c r="R33" s="7">
        <v>28.467256803253051</v>
      </c>
      <c r="S33" s="7">
        <v>33.014742636120204</v>
      </c>
      <c r="T33" s="7">
        <v>30.259836065573772</v>
      </c>
      <c r="U33" s="7">
        <v>35.034351732991013</v>
      </c>
      <c r="V33" s="7">
        <v>39.000317460317461</v>
      </c>
      <c r="W33" s="7">
        <v>48.66016393442623</v>
      </c>
      <c r="X33" s="7">
        <v>43.582000000000001</v>
      </c>
      <c r="Y33" s="7">
        <v>49.815012667390519</v>
      </c>
      <c r="Z33" s="7">
        <v>0</v>
      </c>
      <c r="AA33" s="8">
        <v>0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166.31125</v>
      </c>
      <c r="E36" s="7">
        <v>153.15290322580645</v>
      </c>
      <c r="F36" s="7">
        <v>179.75</v>
      </c>
      <c r="G36" s="7">
        <v>176.99</v>
      </c>
      <c r="H36" s="7">
        <v>177.36</v>
      </c>
      <c r="I36" s="7">
        <v>176.79</v>
      </c>
      <c r="J36" s="7">
        <v>155.9470588235294</v>
      </c>
      <c r="K36" s="7">
        <v>161.67140362019688</v>
      </c>
      <c r="L36" s="7">
        <v>169.98655172413794</v>
      </c>
      <c r="M36" s="7">
        <v>168.22</v>
      </c>
      <c r="N36" s="7">
        <v>149.9</v>
      </c>
      <c r="O36" s="7">
        <v>126.06000000000002</v>
      </c>
      <c r="P36" s="7">
        <v>113.27518354318141</v>
      </c>
      <c r="Q36" s="7">
        <v>79.560944881889768</v>
      </c>
      <c r="R36" s="7">
        <v>73.80722459053176</v>
      </c>
      <c r="S36" s="7">
        <v>72.757714285714286</v>
      </c>
      <c r="T36" s="7">
        <v>100.81026315789475</v>
      </c>
      <c r="U36" s="7">
        <v>117.71337002201321</v>
      </c>
      <c r="V36" s="7">
        <v>172.7</v>
      </c>
      <c r="W36" s="7">
        <v>194.86</v>
      </c>
      <c r="X36" s="7">
        <v>200.09</v>
      </c>
      <c r="Y36" s="7">
        <v>189.49</v>
      </c>
      <c r="Z36" s="7">
        <v>162.66238791882964</v>
      </c>
      <c r="AA36" s="8">
        <v>138.98873015873016</v>
      </c>
    </row>
    <row r="37" spans="1:27" x14ac:dyDescent="0.25">
      <c r="B37" s="63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3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147.32</v>
      </c>
      <c r="E40" s="7">
        <v>122.78000000000002</v>
      </c>
      <c r="F40" s="7">
        <v>117.21</v>
      </c>
      <c r="G40" s="7">
        <v>107.84999999999998</v>
      </c>
      <c r="H40" s="7">
        <v>105</v>
      </c>
      <c r="I40" s="7">
        <v>109.43999999999998</v>
      </c>
      <c r="J40" s="7">
        <v>120</v>
      </c>
      <c r="K40" s="7">
        <v>118.52</v>
      </c>
      <c r="L40" s="7">
        <v>92.21</v>
      </c>
      <c r="M40" s="7">
        <v>83.2</v>
      </c>
      <c r="N40" s="7">
        <v>0</v>
      </c>
      <c r="O40" s="7">
        <v>0</v>
      </c>
      <c r="P40" s="7">
        <v>23.08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238.64</v>
      </c>
      <c r="Y40" s="7">
        <v>0</v>
      </c>
      <c r="Z40" s="7">
        <v>206.67999999999998</v>
      </c>
      <c r="AA40" s="8">
        <v>176.83</v>
      </c>
    </row>
    <row r="41" spans="1:27" x14ac:dyDescent="0.25">
      <c r="B41" s="63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8.9337557541294359</v>
      </c>
      <c r="O41" s="7">
        <v>9.6766666666666659</v>
      </c>
      <c r="P41" s="7">
        <v>0</v>
      </c>
      <c r="Q41" s="7">
        <v>1.63</v>
      </c>
      <c r="R41" s="7">
        <v>2.4300000000000002</v>
      </c>
      <c r="S41" s="7">
        <v>2.1800000000000002</v>
      </c>
      <c r="T41" s="7">
        <v>4.29</v>
      </c>
      <c r="U41" s="7">
        <v>6.81</v>
      </c>
      <c r="V41" s="7">
        <v>38.133636363636363</v>
      </c>
      <c r="W41" s="7">
        <v>76.97</v>
      </c>
      <c r="X41" s="7">
        <v>0</v>
      </c>
      <c r="Y41" s="7">
        <v>73.42</v>
      </c>
      <c r="Z41" s="7">
        <v>0</v>
      </c>
      <c r="AA41" s="8">
        <v>0</v>
      </c>
    </row>
    <row r="42" spans="1:27" x14ac:dyDescent="0.25">
      <c r="B42" s="63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76.364766355140176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117.46</v>
      </c>
      <c r="Q44" s="7">
        <v>114.26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3"/>
      <c r="C45" s="6" t="s">
        <v>27</v>
      </c>
      <c r="D45" s="7">
        <v>0</v>
      </c>
      <c r="E45" s="7">
        <v>4.3894770544290287</v>
      </c>
      <c r="F45" s="7">
        <v>3.8767567567567567</v>
      </c>
      <c r="G45" s="7">
        <v>1.33</v>
      </c>
      <c r="H45" s="7">
        <v>2.85</v>
      </c>
      <c r="I45" s="7">
        <v>27.611845008981266</v>
      </c>
      <c r="J45" s="7">
        <v>64.91</v>
      </c>
      <c r="K45" s="7">
        <v>77.73</v>
      </c>
      <c r="L45" s="7">
        <v>66.194603481624767</v>
      </c>
      <c r="M45" s="7">
        <v>44.925121951219516</v>
      </c>
      <c r="N45" s="7">
        <v>30.083190050712382</v>
      </c>
      <c r="O45" s="7">
        <v>29.355151515151515</v>
      </c>
      <c r="P45" s="7">
        <v>0</v>
      </c>
      <c r="Q45" s="7">
        <v>0</v>
      </c>
      <c r="R45" s="7">
        <v>33.729999999999997</v>
      </c>
      <c r="S45" s="7">
        <v>27.500693641618494</v>
      </c>
      <c r="T45" s="7">
        <v>35.22</v>
      </c>
      <c r="U45" s="7">
        <v>58.19</v>
      </c>
      <c r="V45" s="7">
        <v>44.829524397776403</v>
      </c>
      <c r="W45" s="7">
        <v>48.757272727272721</v>
      </c>
      <c r="X45" s="7">
        <v>49.628</v>
      </c>
      <c r="Y45" s="7">
        <v>55.718904546663119</v>
      </c>
      <c r="Z45" s="7">
        <v>39.25</v>
      </c>
      <c r="AA45" s="8">
        <v>55.6</v>
      </c>
    </row>
    <row r="46" spans="1:27" x14ac:dyDescent="0.25">
      <c r="B46" s="63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197.89</v>
      </c>
      <c r="N48" s="7">
        <v>179.9</v>
      </c>
      <c r="O48" s="7">
        <v>0</v>
      </c>
      <c r="P48" s="7">
        <v>0</v>
      </c>
      <c r="Q48" s="7">
        <v>145.94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224.51</v>
      </c>
      <c r="Y48" s="7">
        <v>190.12</v>
      </c>
      <c r="Z48" s="7">
        <v>153.00024875621892</v>
      </c>
      <c r="AA48" s="8">
        <v>127.29333333333334</v>
      </c>
    </row>
    <row r="49" spans="1:27" x14ac:dyDescent="0.25">
      <c r="B49" s="63"/>
      <c r="C49" s="6" t="s">
        <v>27</v>
      </c>
      <c r="D49" s="7">
        <v>31.068948106591868</v>
      </c>
      <c r="E49" s="7">
        <v>26.08</v>
      </c>
      <c r="F49" s="7">
        <v>40.54</v>
      </c>
      <c r="G49" s="7">
        <v>23.969999999999995</v>
      </c>
      <c r="H49" s="7">
        <v>24.42</v>
      </c>
      <c r="I49" s="7">
        <v>31.090000000000003</v>
      </c>
      <c r="J49" s="7">
        <v>42.15</v>
      </c>
      <c r="K49" s="7">
        <v>52.856833631484783</v>
      </c>
      <c r="L49" s="7">
        <v>52.619455587392544</v>
      </c>
      <c r="M49" s="7">
        <v>0</v>
      </c>
      <c r="N49" s="7">
        <v>0</v>
      </c>
      <c r="O49" s="7">
        <v>55.88000000000001</v>
      </c>
      <c r="P49" s="7">
        <v>50.43</v>
      </c>
      <c r="Q49" s="7">
        <v>0</v>
      </c>
      <c r="R49" s="7">
        <v>41.683421052631573</v>
      </c>
      <c r="S49" s="7">
        <v>30.326427100022887</v>
      </c>
      <c r="T49" s="7">
        <v>30.106111111111112</v>
      </c>
      <c r="U49" s="7">
        <v>33.015116279069773</v>
      </c>
      <c r="V49" s="7">
        <v>66.650000000000006</v>
      </c>
      <c r="W49" s="7">
        <v>78.36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3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4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128.54574491972608</v>
      </c>
      <c r="E52" s="7">
        <v>127.64000000000001</v>
      </c>
      <c r="F52" s="7">
        <v>126.36</v>
      </c>
      <c r="G52" s="7">
        <v>0</v>
      </c>
      <c r="H52" s="7">
        <v>0</v>
      </c>
      <c r="I52" s="7">
        <v>146.17721300597213</v>
      </c>
      <c r="J52" s="7">
        <v>193.72761944677282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270.52999999999997</v>
      </c>
      <c r="Y52" s="7">
        <v>0</v>
      </c>
      <c r="Z52" s="7">
        <v>0</v>
      </c>
      <c r="AA52" s="8">
        <v>0</v>
      </c>
    </row>
    <row r="53" spans="1:27" x14ac:dyDescent="0.25">
      <c r="B53" s="63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78.19</v>
      </c>
      <c r="L53" s="7">
        <v>76.27</v>
      </c>
      <c r="M53" s="7">
        <v>57.238863170231468</v>
      </c>
      <c r="N53" s="7">
        <v>46.385612439179191</v>
      </c>
      <c r="O53" s="7">
        <v>38.772274419936977</v>
      </c>
      <c r="P53" s="7">
        <v>39.042969896281306</v>
      </c>
      <c r="Q53" s="7">
        <v>41.669772079772081</v>
      </c>
      <c r="R53" s="7">
        <v>46.082799999999999</v>
      </c>
      <c r="S53" s="7">
        <v>48.63811118553248</v>
      </c>
      <c r="T53" s="7">
        <v>38.312922208052463</v>
      </c>
      <c r="U53" s="7">
        <v>41.172236427029723</v>
      </c>
      <c r="V53" s="7">
        <v>43.798888888888889</v>
      </c>
      <c r="W53" s="7">
        <v>51.335698226330258</v>
      </c>
      <c r="X53" s="7">
        <v>0</v>
      </c>
      <c r="Y53" s="7">
        <v>80.03</v>
      </c>
      <c r="Z53" s="7">
        <v>58.915384615384625</v>
      </c>
      <c r="AA53" s="8">
        <v>48.814240594519276</v>
      </c>
    </row>
    <row r="54" spans="1:27" x14ac:dyDescent="0.25">
      <c r="B54" s="63"/>
      <c r="C54" s="6" t="s">
        <v>28</v>
      </c>
      <c r="D54" s="7">
        <v>0</v>
      </c>
      <c r="E54" s="7">
        <v>0</v>
      </c>
      <c r="F54" s="7">
        <v>0</v>
      </c>
      <c r="G54" s="7">
        <v>36.43</v>
      </c>
      <c r="H54" s="7">
        <v>43.02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0</v>
      </c>
      <c r="E55" s="10">
        <v>0</v>
      </c>
      <c r="F55" s="10">
        <v>0</v>
      </c>
      <c r="G55" s="10">
        <v>109.29</v>
      </c>
      <c r="H55" s="10">
        <v>129.05000000000001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177.13999999999996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258.47000000000003</v>
      </c>
      <c r="L56" s="7">
        <v>253.36</v>
      </c>
      <c r="M56" s="7">
        <v>226.97</v>
      </c>
      <c r="N56" s="7">
        <v>204.19</v>
      </c>
      <c r="O56" s="7">
        <v>186.05</v>
      </c>
      <c r="P56" s="7">
        <v>0</v>
      </c>
      <c r="Q56" s="7">
        <v>152.25306156405989</v>
      </c>
      <c r="R56" s="7">
        <v>142.28758620689655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0</v>
      </c>
    </row>
    <row r="57" spans="1:27" x14ac:dyDescent="0.25">
      <c r="B57" s="63"/>
      <c r="C57" s="6" t="s">
        <v>27</v>
      </c>
      <c r="D57" s="7">
        <v>0</v>
      </c>
      <c r="E57" s="7">
        <v>56.399999999999991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33.899298531810757</v>
      </c>
      <c r="Q57" s="7">
        <v>0</v>
      </c>
      <c r="R57" s="7">
        <v>0</v>
      </c>
      <c r="S57" s="7">
        <v>55.79999999999999</v>
      </c>
      <c r="T57" s="7">
        <v>41.989119170984459</v>
      </c>
      <c r="U57" s="7">
        <v>34.993728813559322</v>
      </c>
      <c r="V57" s="7">
        <v>41.455238095238094</v>
      </c>
      <c r="W57" s="7">
        <v>75.33</v>
      </c>
      <c r="X57" s="7">
        <v>75.81</v>
      </c>
      <c r="Y57" s="7">
        <v>68.06</v>
      </c>
      <c r="Z57" s="7">
        <v>65.05</v>
      </c>
      <c r="AA57" s="8">
        <v>60.25</v>
      </c>
    </row>
    <row r="58" spans="1:27" x14ac:dyDescent="0.25">
      <c r="B58" s="63"/>
      <c r="C58" s="6" t="s">
        <v>28</v>
      </c>
      <c r="D58" s="7">
        <v>0</v>
      </c>
      <c r="E58" s="7">
        <v>0</v>
      </c>
      <c r="F58" s="7">
        <v>58.27</v>
      </c>
      <c r="G58" s="7">
        <v>56.4</v>
      </c>
      <c r="H58" s="7">
        <v>56.57</v>
      </c>
      <c r="I58" s="7">
        <v>63.7</v>
      </c>
      <c r="J58" s="7">
        <v>72.37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0</v>
      </c>
      <c r="E59" s="10">
        <v>0</v>
      </c>
      <c r="F59" s="10">
        <v>174.81</v>
      </c>
      <c r="G59" s="10">
        <v>169.2</v>
      </c>
      <c r="H59" s="10">
        <v>169.71</v>
      </c>
      <c r="I59" s="10">
        <v>191.1</v>
      </c>
      <c r="J59" s="10">
        <v>217.11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162</v>
      </c>
      <c r="H60" s="7">
        <v>157.71</v>
      </c>
      <c r="I60" s="7">
        <v>0</v>
      </c>
      <c r="J60" s="7">
        <v>0</v>
      </c>
      <c r="K60" s="7">
        <v>0</v>
      </c>
      <c r="L60" s="7">
        <v>0</v>
      </c>
      <c r="M60" s="7">
        <v>152.78</v>
      </c>
      <c r="N60" s="7">
        <v>0</v>
      </c>
      <c r="O60" s="7">
        <v>136.44470264695772</v>
      </c>
      <c r="P60" s="7">
        <v>119.72115696389092</v>
      </c>
      <c r="Q60" s="7">
        <v>127.58</v>
      </c>
      <c r="R60" s="7">
        <v>0</v>
      </c>
      <c r="S60" s="7">
        <v>122.96</v>
      </c>
      <c r="T60" s="7">
        <v>0</v>
      </c>
      <c r="U60" s="7">
        <v>140.78852589641434</v>
      </c>
      <c r="V60" s="7">
        <v>168.89</v>
      </c>
      <c r="W60" s="7">
        <v>181.48812858436463</v>
      </c>
      <c r="X60" s="7">
        <v>182.85867649204729</v>
      </c>
      <c r="Y60" s="7">
        <v>166.09966666666665</v>
      </c>
      <c r="Z60" s="7">
        <v>173.84446635495019</v>
      </c>
      <c r="AA60" s="8">
        <v>155.05205128205128</v>
      </c>
    </row>
    <row r="61" spans="1:27" x14ac:dyDescent="0.25">
      <c r="B61" s="63"/>
      <c r="C61" s="6" t="s">
        <v>27</v>
      </c>
      <c r="D61" s="7">
        <v>61.95</v>
      </c>
      <c r="E61" s="7">
        <v>36.163447251114412</v>
      </c>
      <c r="F61" s="7">
        <v>39.959425142135181</v>
      </c>
      <c r="G61" s="7">
        <v>0</v>
      </c>
      <c r="H61" s="7">
        <v>0</v>
      </c>
      <c r="I61" s="7">
        <v>0</v>
      </c>
      <c r="J61" s="7">
        <v>31.820000000000004</v>
      </c>
      <c r="K61" s="7">
        <v>52.53</v>
      </c>
      <c r="L61" s="7">
        <v>53.21</v>
      </c>
      <c r="M61" s="7">
        <v>0</v>
      </c>
      <c r="N61" s="7">
        <v>49.3</v>
      </c>
      <c r="O61" s="7">
        <v>0</v>
      </c>
      <c r="P61" s="7">
        <v>0</v>
      </c>
      <c r="Q61" s="7">
        <v>0</v>
      </c>
      <c r="R61" s="7">
        <v>42.12</v>
      </c>
      <c r="S61" s="7">
        <v>0</v>
      </c>
      <c r="T61" s="7">
        <v>48.32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3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51.78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155.33000000000001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144.94280701754386</v>
      </c>
      <c r="E64" s="7">
        <v>136.55386861313869</v>
      </c>
      <c r="F64" s="7">
        <v>133.38</v>
      </c>
      <c r="G64" s="7">
        <v>131.32</v>
      </c>
      <c r="H64" s="7">
        <v>133.32</v>
      </c>
      <c r="I64" s="7">
        <v>0</v>
      </c>
      <c r="J64" s="7">
        <v>0</v>
      </c>
      <c r="K64" s="7">
        <v>0</v>
      </c>
      <c r="L64" s="7">
        <v>143.5</v>
      </c>
      <c r="M64" s="7">
        <v>149.04310344827587</v>
      </c>
      <c r="N64" s="7">
        <v>0</v>
      </c>
      <c r="O64" s="7">
        <v>0</v>
      </c>
      <c r="P64" s="7">
        <v>0</v>
      </c>
      <c r="Q64" s="7">
        <v>0</v>
      </c>
      <c r="R64" s="7">
        <v>122.1</v>
      </c>
      <c r="S64" s="7">
        <v>121.51468750000001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3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31.2</v>
      </c>
      <c r="J65" s="7">
        <v>31.2</v>
      </c>
      <c r="K65" s="7">
        <v>0</v>
      </c>
      <c r="L65" s="7">
        <v>0</v>
      </c>
      <c r="M65" s="7">
        <v>0</v>
      </c>
      <c r="N65" s="7">
        <v>33.32</v>
      </c>
      <c r="O65" s="7">
        <v>32.363442622950821</v>
      </c>
      <c r="P65" s="7">
        <v>31.235384615384611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42.02</v>
      </c>
      <c r="Y65" s="7">
        <v>0</v>
      </c>
      <c r="Z65" s="7">
        <v>39</v>
      </c>
      <c r="AA65" s="8">
        <v>0</v>
      </c>
    </row>
    <row r="66" spans="1:27" x14ac:dyDescent="0.25">
      <c r="B66" s="63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51.69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49.08</v>
      </c>
      <c r="R66" s="7">
        <v>0</v>
      </c>
      <c r="S66" s="7">
        <v>0</v>
      </c>
      <c r="T66" s="7">
        <v>47.65</v>
      </c>
      <c r="U66" s="7">
        <v>50.09</v>
      </c>
      <c r="V66" s="7">
        <v>57.61</v>
      </c>
      <c r="W66" s="7">
        <v>66.44</v>
      </c>
      <c r="X66" s="7">
        <v>0</v>
      </c>
      <c r="Y66" s="7">
        <v>67.5</v>
      </c>
      <c r="Z66" s="7">
        <v>0</v>
      </c>
      <c r="AA66" s="8">
        <v>62.68</v>
      </c>
    </row>
    <row r="67" spans="1:27" ht="15.75" thickBot="1" x14ac:dyDescent="0.3">
      <c r="B67" s="64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155.06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147.24</v>
      </c>
      <c r="R67" s="10">
        <v>0</v>
      </c>
      <c r="S67" s="10">
        <v>0</v>
      </c>
      <c r="T67" s="10">
        <v>142.94</v>
      </c>
      <c r="U67" s="10">
        <v>150.26</v>
      </c>
      <c r="V67" s="10">
        <v>172.82</v>
      </c>
      <c r="W67" s="10">
        <v>199.32</v>
      </c>
      <c r="X67" s="10">
        <v>0</v>
      </c>
      <c r="Y67" s="10">
        <v>202.5</v>
      </c>
      <c r="Z67" s="10">
        <v>0</v>
      </c>
      <c r="AA67" s="11">
        <v>188.03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149.09923076923076</v>
      </c>
      <c r="E68" s="7">
        <v>144.38</v>
      </c>
      <c r="F68" s="7">
        <v>163.44</v>
      </c>
      <c r="G68" s="7">
        <v>138.99</v>
      </c>
      <c r="H68" s="7">
        <v>165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158.988</v>
      </c>
      <c r="W68" s="7">
        <v>186.65</v>
      </c>
      <c r="X68" s="7">
        <v>0</v>
      </c>
      <c r="Y68" s="7">
        <v>174.47</v>
      </c>
      <c r="Z68" s="7">
        <v>159.60454545454544</v>
      </c>
      <c r="AA68" s="8">
        <v>141.8453846153846</v>
      </c>
    </row>
    <row r="69" spans="1:27" x14ac:dyDescent="0.25">
      <c r="B69" s="63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33.700000000000003</v>
      </c>
      <c r="J69" s="7">
        <v>40.380000000000003</v>
      </c>
      <c r="K69" s="7">
        <v>0</v>
      </c>
      <c r="L69" s="7">
        <v>47.65</v>
      </c>
      <c r="M69" s="7">
        <v>37.303750000000001</v>
      </c>
      <c r="N69" s="7">
        <v>0</v>
      </c>
      <c r="O69" s="7">
        <v>29.756</v>
      </c>
      <c r="P69" s="7">
        <v>30.449259259259264</v>
      </c>
      <c r="Q69" s="7">
        <v>30.419344262295084</v>
      </c>
      <c r="R69" s="7">
        <v>29.40636363636364</v>
      </c>
      <c r="S69" s="7">
        <v>29.447017543859648</v>
      </c>
      <c r="T69" s="7">
        <v>29.09701754385965</v>
      </c>
      <c r="U69" s="7">
        <v>30.307272727272728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3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82.48</v>
      </c>
      <c r="L70" s="7">
        <v>0</v>
      </c>
      <c r="M70" s="7">
        <v>0</v>
      </c>
      <c r="N70" s="7">
        <v>61.32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71.39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247.43</v>
      </c>
      <c r="L71" s="10">
        <v>0</v>
      </c>
      <c r="M71" s="10">
        <v>0</v>
      </c>
      <c r="N71" s="10">
        <v>183.95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214.17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136.83962264150944</v>
      </c>
      <c r="E72" s="7">
        <v>127.64031603945925</v>
      </c>
      <c r="F72" s="7">
        <v>108.14616572310861</v>
      </c>
      <c r="G72" s="7">
        <v>114.75</v>
      </c>
      <c r="H72" s="7">
        <v>129.14406779661016</v>
      </c>
      <c r="I72" s="7">
        <v>0</v>
      </c>
      <c r="J72" s="7">
        <v>0</v>
      </c>
      <c r="K72" s="7">
        <v>0</v>
      </c>
      <c r="L72" s="7">
        <v>143.51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3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50.64</v>
      </c>
      <c r="J73" s="7">
        <v>63.5</v>
      </c>
      <c r="K73" s="7">
        <v>0</v>
      </c>
      <c r="L73" s="7">
        <v>0</v>
      </c>
      <c r="M73" s="7">
        <v>0</v>
      </c>
      <c r="N73" s="7">
        <v>33.340000000000011</v>
      </c>
      <c r="O73" s="7">
        <v>33.5</v>
      </c>
      <c r="P73" s="7">
        <v>34.22</v>
      </c>
      <c r="Q73" s="7">
        <v>33.26</v>
      </c>
      <c r="R73" s="7">
        <v>30.630000000000003</v>
      </c>
      <c r="S73" s="7">
        <v>35.049999999999997</v>
      </c>
      <c r="T73" s="7">
        <v>34.99</v>
      </c>
      <c r="U73" s="7">
        <v>30.07</v>
      </c>
      <c r="V73" s="7">
        <v>34.587142857142858</v>
      </c>
      <c r="W73" s="7">
        <v>39.880000000000003</v>
      </c>
      <c r="X73" s="7">
        <v>42.02</v>
      </c>
      <c r="Y73" s="7">
        <v>40.520000000000003</v>
      </c>
      <c r="Z73" s="7">
        <v>0</v>
      </c>
      <c r="AA73" s="8">
        <v>0</v>
      </c>
    </row>
    <row r="74" spans="1:27" x14ac:dyDescent="0.25">
      <c r="B74" s="63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70.14</v>
      </c>
      <c r="L74" s="7">
        <v>0</v>
      </c>
      <c r="M74" s="7">
        <v>67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55.58</v>
      </c>
      <c r="AA74" s="8">
        <v>50.71</v>
      </c>
    </row>
    <row r="75" spans="1:27" ht="15.75" thickBot="1" x14ac:dyDescent="0.3">
      <c r="B75" s="64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210.41</v>
      </c>
      <c r="L75" s="10">
        <v>0</v>
      </c>
      <c r="M75" s="10">
        <v>200.99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166.73</v>
      </c>
      <c r="AA75" s="11">
        <v>152.13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155.28</v>
      </c>
      <c r="E76" s="7">
        <v>146.31</v>
      </c>
      <c r="F76" s="7">
        <v>0</v>
      </c>
      <c r="G76" s="7">
        <v>0</v>
      </c>
      <c r="H76" s="7">
        <v>0</v>
      </c>
      <c r="I76" s="7">
        <v>0</v>
      </c>
      <c r="J76" s="7">
        <v>195</v>
      </c>
      <c r="K76" s="7">
        <v>210.64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299.95</v>
      </c>
      <c r="Y76" s="7">
        <v>0</v>
      </c>
      <c r="Z76" s="7">
        <v>164.75</v>
      </c>
      <c r="AA76" s="8">
        <v>152.38999999999999</v>
      </c>
    </row>
    <row r="77" spans="1:27" x14ac:dyDescent="0.25">
      <c r="B77" s="63"/>
      <c r="C77" s="6" t="s">
        <v>27</v>
      </c>
      <c r="D77" s="7">
        <v>0</v>
      </c>
      <c r="E77" s="7">
        <v>0</v>
      </c>
      <c r="F77" s="7">
        <v>49.96</v>
      </c>
      <c r="G77" s="7">
        <v>49.47999999999999</v>
      </c>
      <c r="H77" s="7">
        <v>50.67</v>
      </c>
      <c r="I77" s="7">
        <v>52.94</v>
      </c>
      <c r="J77" s="7">
        <v>0</v>
      </c>
      <c r="K77" s="7">
        <v>0</v>
      </c>
      <c r="L77" s="7">
        <v>0</v>
      </c>
      <c r="M77" s="7">
        <v>0</v>
      </c>
      <c r="N77" s="7">
        <v>0.53413427561842974</v>
      </c>
      <c r="O77" s="7">
        <v>32.383658210947921</v>
      </c>
      <c r="P77" s="7">
        <v>33.729999999999997</v>
      </c>
      <c r="Q77" s="7">
        <v>10.674866286716341</v>
      </c>
      <c r="R77" s="7">
        <v>8.451789676796885</v>
      </c>
      <c r="S77" s="7">
        <v>27.397709497206705</v>
      </c>
      <c r="T77" s="7">
        <v>38.847368421052636</v>
      </c>
      <c r="U77" s="7">
        <v>39.096500000000006</v>
      </c>
      <c r="V77" s="7">
        <v>37.572592592592592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130.16724137931035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63"/>
      <c r="C81" s="6" t="s">
        <v>27</v>
      </c>
      <c r="D81" s="7">
        <v>0</v>
      </c>
      <c r="E81" s="7">
        <v>47.18</v>
      </c>
      <c r="F81" s="7">
        <v>37.766934673366833</v>
      </c>
      <c r="G81" s="7">
        <v>32.938831054256724</v>
      </c>
      <c r="H81" s="7">
        <v>0</v>
      </c>
      <c r="I81" s="7">
        <v>30.98</v>
      </c>
      <c r="J81" s="7">
        <v>38.54</v>
      </c>
      <c r="K81" s="7">
        <v>0</v>
      </c>
      <c r="L81" s="7">
        <v>43.4</v>
      </c>
      <c r="M81" s="7">
        <v>38.984999999999999</v>
      </c>
      <c r="N81" s="7">
        <v>32.243548387096773</v>
      </c>
      <c r="O81" s="7">
        <v>29.083548387096773</v>
      </c>
      <c r="P81" s="7">
        <v>28.272727272727273</v>
      </c>
      <c r="Q81" s="7">
        <v>26.88</v>
      </c>
      <c r="R81" s="7">
        <v>26.61</v>
      </c>
      <c r="S81" s="7">
        <v>26.15</v>
      </c>
      <c r="T81" s="7">
        <v>27.639999999999997</v>
      </c>
      <c r="U81" s="7">
        <v>31.130000000000003</v>
      </c>
      <c r="V81" s="7">
        <v>38.706666666666671</v>
      </c>
      <c r="W81" s="7">
        <v>0</v>
      </c>
      <c r="X81" s="7">
        <v>0</v>
      </c>
      <c r="Y81" s="7">
        <v>0</v>
      </c>
      <c r="Z81" s="7">
        <v>38.934999999999995</v>
      </c>
      <c r="AA81" s="8">
        <v>30.654545454545453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48.59</v>
      </c>
      <c r="I82" s="7">
        <v>0</v>
      </c>
      <c r="J82" s="7">
        <v>0</v>
      </c>
      <c r="K82" s="7">
        <v>72.239999999999995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101.61</v>
      </c>
      <c r="X82" s="7">
        <v>123.08</v>
      </c>
      <c r="Y82" s="7">
        <v>79.81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145.77000000000001</v>
      </c>
      <c r="I83" s="10">
        <v>0</v>
      </c>
      <c r="J83" s="10">
        <v>0</v>
      </c>
      <c r="K83" s="10">
        <v>216.72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304.83</v>
      </c>
      <c r="X83" s="10">
        <v>369.23</v>
      </c>
      <c r="Y83" s="10">
        <v>239.43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143.78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3"/>
      <c r="C85" s="6" t="s">
        <v>27</v>
      </c>
      <c r="D85" s="7">
        <v>0</v>
      </c>
      <c r="E85" s="7">
        <v>27.273948075201435</v>
      </c>
      <c r="F85" s="7">
        <v>27.63</v>
      </c>
      <c r="G85" s="7">
        <v>28.11</v>
      </c>
      <c r="H85" s="7">
        <v>27.96</v>
      </c>
      <c r="I85" s="7">
        <v>29.7615538290788</v>
      </c>
      <c r="J85" s="7">
        <v>44.388384879725081</v>
      </c>
      <c r="K85" s="7">
        <v>40.76</v>
      </c>
      <c r="L85" s="7">
        <v>40.615769230769232</v>
      </c>
      <c r="M85" s="7">
        <v>32.864999999999995</v>
      </c>
      <c r="N85" s="7">
        <v>28.024210526315791</v>
      </c>
      <c r="O85" s="7">
        <v>23.764999999999997</v>
      </c>
      <c r="P85" s="7">
        <v>21.534054054054053</v>
      </c>
      <c r="Q85" s="7">
        <v>21.024999999999999</v>
      </c>
      <c r="R85" s="7">
        <v>20.693548387096776</v>
      </c>
      <c r="S85" s="7">
        <v>21.29354838709677</v>
      </c>
      <c r="T85" s="7">
        <v>23.263548387096776</v>
      </c>
      <c r="U85" s="7">
        <v>32.693548387096776</v>
      </c>
      <c r="V85" s="7">
        <v>38.674565217391304</v>
      </c>
      <c r="W85" s="7">
        <v>43.70693877551021</v>
      </c>
      <c r="X85" s="7">
        <v>46.83653846153846</v>
      </c>
      <c r="Y85" s="7">
        <v>40.396666666666668</v>
      </c>
      <c r="Z85" s="7">
        <v>42.114864864864863</v>
      </c>
      <c r="AA85" s="8">
        <v>30.505000000000003</v>
      </c>
    </row>
    <row r="86" spans="1:27" x14ac:dyDescent="0.25">
      <c r="B86" s="63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8">
        <v>0</v>
      </c>
    </row>
    <row r="89" spans="1:27" x14ac:dyDescent="0.25">
      <c r="B89" s="63"/>
      <c r="C89" s="6" t="s">
        <v>27</v>
      </c>
      <c r="D89" s="7">
        <v>34.925344659246235</v>
      </c>
      <c r="E89" s="7">
        <v>30.933330751355541</v>
      </c>
      <c r="F89" s="7">
        <v>32.58230925050642</v>
      </c>
      <c r="G89" s="7">
        <v>28.05</v>
      </c>
      <c r="H89" s="7">
        <v>27.54</v>
      </c>
      <c r="I89" s="7">
        <v>28.95</v>
      </c>
      <c r="J89" s="7">
        <v>30.01</v>
      </c>
      <c r="K89" s="7">
        <v>31.055405405405406</v>
      </c>
      <c r="L89" s="7">
        <v>30.395555555555557</v>
      </c>
      <c r="M89" s="7">
        <v>27.092835820895523</v>
      </c>
      <c r="N89" s="7">
        <v>23.002835820895523</v>
      </c>
      <c r="O89" s="7">
        <v>15.202835820895521</v>
      </c>
      <c r="P89" s="7">
        <v>9.3626470588235282</v>
      </c>
      <c r="Q89" s="7">
        <v>4.4322857142857144</v>
      </c>
      <c r="R89" s="7">
        <v>4.281944444444445</v>
      </c>
      <c r="S89" s="7">
        <v>10.232112676056339</v>
      </c>
      <c r="T89" s="7">
        <v>23.196666666666665</v>
      </c>
      <c r="U89" s="7">
        <v>28.506666666666668</v>
      </c>
      <c r="V89" s="7">
        <v>33.896666666666661</v>
      </c>
      <c r="W89" s="7">
        <v>44.204999999999998</v>
      </c>
      <c r="X89" s="7">
        <v>50.610000000000007</v>
      </c>
      <c r="Y89" s="7">
        <v>38.109230769230763</v>
      </c>
      <c r="Z89" s="7">
        <v>32.024634146341462</v>
      </c>
      <c r="AA89" s="8">
        <v>30.409836065573774</v>
      </c>
    </row>
    <row r="90" spans="1:27" x14ac:dyDescent="0.25">
      <c r="B90" s="63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8">
        <v>0</v>
      </c>
    </row>
    <row r="93" spans="1:27" x14ac:dyDescent="0.25">
      <c r="B93" s="63"/>
      <c r="C93" s="6" t="s">
        <v>27</v>
      </c>
      <c r="D93" s="7">
        <v>31.664999999999999</v>
      </c>
      <c r="E93" s="7">
        <v>29.24</v>
      </c>
      <c r="F93" s="7">
        <v>28.52</v>
      </c>
      <c r="G93" s="7">
        <v>26.83</v>
      </c>
      <c r="H93" s="7">
        <v>26.04</v>
      </c>
      <c r="I93" s="7">
        <v>26.47</v>
      </c>
      <c r="J93" s="7">
        <v>26.78</v>
      </c>
      <c r="K93" s="7">
        <v>0</v>
      </c>
      <c r="L93" s="7">
        <v>27.45</v>
      </c>
      <c r="M93" s="7">
        <v>25.930000000000003</v>
      </c>
      <c r="N93" s="7">
        <v>25.28</v>
      </c>
      <c r="O93" s="7">
        <v>14.590000000000002</v>
      </c>
      <c r="P93" s="7">
        <v>11.01</v>
      </c>
      <c r="Q93" s="7">
        <v>3.11</v>
      </c>
      <c r="R93" s="7">
        <v>1.4899999999999998</v>
      </c>
      <c r="S93" s="7">
        <v>10.51</v>
      </c>
      <c r="T93" s="7">
        <v>19.450000000000003</v>
      </c>
      <c r="U93" s="7">
        <v>29.53</v>
      </c>
      <c r="V93" s="7">
        <v>37.29</v>
      </c>
      <c r="W93" s="7">
        <v>40.520000000000003</v>
      </c>
      <c r="X93" s="7">
        <v>40.29</v>
      </c>
      <c r="Y93" s="7">
        <v>37.51</v>
      </c>
      <c r="Z93" s="7">
        <v>35.090000000000011</v>
      </c>
      <c r="AA93" s="8">
        <v>32.5</v>
      </c>
    </row>
    <row r="94" spans="1:27" x14ac:dyDescent="0.25">
      <c r="B94" s="63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45.66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136.97999999999999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3"/>
      <c r="C97" s="6" t="s">
        <v>27</v>
      </c>
      <c r="D97" s="7">
        <v>33.304214675560949</v>
      </c>
      <c r="E97" s="7">
        <v>25.22</v>
      </c>
      <c r="F97" s="7">
        <v>24.78</v>
      </c>
      <c r="G97" s="7">
        <v>23.07</v>
      </c>
      <c r="H97" s="7">
        <v>22.67</v>
      </c>
      <c r="I97" s="7">
        <v>26.12</v>
      </c>
      <c r="J97" s="7">
        <v>34.53</v>
      </c>
      <c r="K97" s="7">
        <v>0</v>
      </c>
      <c r="L97" s="7">
        <v>43.41</v>
      </c>
      <c r="M97" s="7">
        <v>39</v>
      </c>
      <c r="N97" s="7">
        <v>33.24</v>
      </c>
      <c r="O97" s="7">
        <v>32.4</v>
      </c>
      <c r="P97" s="7">
        <v>29.48</v>
      </c>
      <c r="Q97" s="7">
        <v>28.540000000000003</v>
      </c>
      <c r="R97" s="7">
        <v>26.619999999999997</v>
      </c>
      <c r="S97" s="7">
        <v>26.16</v>
      </c>
      <c r="T97" s="7">
        <v>29.44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3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66.900000000000006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54.32</v>
      </c>
      <c r="V98" s="7">
        <v>59.8</v>
      </c>
      <c r="W98" s="7">
        <v>67.290000000000006</v>
      </c>
      <c r="X98" s="7">
        <v>67.989999999999995</v>
      </c>
      <c r="Y98" s="7">
        <v>66.510000000000005</v>
      </c>
      <c r="Z98" s="7">
        <v>60.86</v>
      </c>
      <c r="AA98" s="8">
        <v>54.36</v>
      </c>
    </row>
    <row r="99" spans="1:27" ht="15.75" thickBot="1" x14ac:dyDescent="0.3">
      <c r="B99" s="64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200.7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162.94999999999999</v>
      </c>
      <c r="V99" s="10">
        <v>179.39</v>
      </c>
      <c r="W99" s="10">
        <v>201.86</v>
      </c>
      <c r="X99" s="10">
        <v>203.96</v>
      </c>
      <c r="Y99" s="10">
        <v>199.53</v>
      </c>
      <c r="Z99" s="10">
        <v>182.58</v>
      </c>
      <c r="AA99" s="11">
        <v>163.08000000000001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165.00499999999997</v>
      </c>
      <c r="AA100" s="8">
        <v>136.5120754716981</v>
      </c>
    </row>
    <row r="101" spans="1:27" x14ac:dyDescent="0.25">
      <c r="B101" s="63"/>
      <c r="C101" s="6" t="s">
        <v>27</v>
      </c>
      <c r="D101" s="7">
        <v>0</v>
      </c>
      <c r="E101" s="7">
        <v>29.03</v>
      </c>
      <c r="F101" s="7">
        <v>28.36</v>
      </c>
      <c r="G101" s="7">
        <v>27.98</v>
      </c>
      <c r="H101" s="7">
        <v>27.72</v>
      </c>
      <c r="I101" s="7">
        <v>29.409999999999997</v>
      </c>
      <c r="J101" s="7">
        <v>36.479999999999997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25.44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3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67.05</v>
      </c>
      <c r="L102" s="7">
        <v>67.47</v>
      </c>
      <c r="M102" s="7">
        <v>56.77</v>
      </c>
      <c r="N102" s="7">
        <v>49.44</v>
      </c>
      <c r="O102" s="7">
        <v>44.19</v>
      </c>
      <c r="P102" s="7">
        <v>42.54</v>
      </c>
      <c r="Q102" s="7">
        <v>40.56</v>
      </c>
      <c r="R102" s="7">
        <v>36.229999999999997</v>
      </c>
      <c r="S102" s="7">
        <v>35.99</v>
      </c>
      <c r="T102" s="7">
        <v>0</v>
      </c>
      <c r="U102" s="7">
        <v>49.26</v>
      </c>
      <c r="V102" s="7">
        <v>57.7</v>
      </c>
      <c r="W102" s="7">
        <v>66.64</v>
      </c>
      <c r="X102" s="7">
        <v>72.08</v>
      </c>
      <c r="Y102" s="7">
        <v>66.63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201.15</v>
      </c>
      <c r="L103" s="10">
        <v>202.4</v>
      </c>
      <c r="M103" s="10">
        <v>170.3</v>
      </c>
      <c r="N103" s="10">
        <v>148.32</v>
      </c>
      <c r="O103" s="10">
        <v>132.57</v>
      </c>
      <c r="P103" s="10">
        <v>127.62</v>
      </c>
      <c r="Q103" s="10">
        <v>121.68</v>
      </c>
      <c r="R103" s="10">
        <v>108.68</v>
      </c>
      <c r="S103" s="10">
        <v>107.96</v>
      </c>
      <c r="T103" s="10">
        <v>0</v>
      </c>
      <c r="U103" s="10">
        <v>147.77000000000001</v>
      </c>
      <c r="V103" s="10">
        <v>173.1</v>
      </c>
      <c r="W103" s="10">
        <v>199.91</v>
      </c>
      <c r="X103" s="10">
        <v>216.24</v>
      </c>
      <c r="Y103" s="10">
        <v>199.89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146.81</v>
      </c>
      <c r="E104" s="7">
        <v>0</v>
      </c>
      <c r="F104" s="7">
        <v>0</v>
      </c>
      <c r="G104" s="7">
        <v>0</v>
      </c>
      <c r="H104" s="7">
        <v>0</v>
      </c>
      <c r="I104" s="7">
        <v>130.62</v>
      </c>
      <c r="J104" s="7">
        <v>0</v>
      </c>
      <c r="K104" s="7">
        <v>0</v>
      </c>
      <c r="L104" s="7">
        <v>168.965</v>
      </c>
      <c r="M104" s="7">
        <v>128.74844827586207</v>
      </c>
      <c r="N104" s="7">
        <v>120.03763636363635</v>
      </c>
      <c r="O104" s="7">
        <v>128.86951999999999</v>
      </c>
      <c r="P104" s="7">
        <v>120.94951999999999</v>
      </c>
      <c r="Q104" s="7">
        <v>123.86577777777777</v>
      </c>
      <c r="R104" s="7">
        <v>124.40228571428571</v>
      </c>
      <c r="S104" s="7">
        <v>120.66979591836734</v>
      </c>
      <c r="T104" s="7">
        <v>127.61745762711864</v>
      </c>
      <c r="U104" s="7">
        <v>146.19</v>
      </c>
      <c r="V104" s="7">
        <v>166.49</v>
      </c>
      <c r="W104" s="7">
        <v>192.49</v>
      </c>
      <c r="X104" s="7">
        <v>201.4</v>
      </c>
      <c r="Y104" s="7">
        <v>189.68</v>
      </c>
      <c r="Z104" s="7">
        <v>172.59344827586207</v>
      </c>
      <c r="AA104" s="8">
        <v>160.81975</v>
      </c>
    </row>
    <row r="105" spans="1:27" x14ac:dyDescent="0.25">
      <c r="B105" s="63"/>
      <c r="C105" s="6" t="s">
        <v>27</v>
      </c>
      <c r="D105" s="7">
        <v>0</v>
      </c>
      <c r="E105" s="7">
        <v>30.749000564652729</v>
      </c>
      <c r="F105" s="7">
        <v>29.965814196242171</v>
      </c>
      <c r="G105" s="7">
        <v>27.55</v>
      </c>
      <c r="H105" s="7">
        <v>28.15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3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62.58</v>
      </c>
      <c r="K106" s="7">
        <v>69.959999999999994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187.74</v>
      </c>
      <c r="K107" s="10">
        <v>209.87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160.77000000000001</v>
      </c>
      <c r="E108" s="7">
        <v>155.03999999999996</v>
      </c>
      <c r="F108" s="7">
        <v>150.41999999999999</v>
      </c>
      <c r="G108" s="7">
        <v>0</v>
      </c>
      <c r="H108" s="7">
        <v>0</v>
      </c>
      <c r="I108" s="7">
        <v>154.83996753246751</v>
      </c>
      <c r="J108" s="7">
        <v>166.03772727272727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3"/>
      <c r="C109" s="6" t="s">
        <v>27</v>
      </c>
      <c r="D109" s="7">
        <v>0</v>
      </c>
      <c r="E109" s="7">
        <v>0</v>
      </c>
      <c r="F109" s="7">
        <v>0</v>
      </c>
      <c r="G109" s="7">
        <v>49.14</v>
      </c>
      <c r="H109" s="7">
        <v>49.38</v>
      </c>
      <c r="I109" s="7">
        <v>0</v>
      </c>
      <c r="J109" s="7">
        <v>0</v>
      </c>
      <c r="K109" s="7">
        <v>0</v>
      </c>
      <c r="L109" s="7">
        <v>40.409999999999997</v>
      </c>
      <c r="M109" s="7">
        <v>33.703548387096774</v>
      </c>
      <c r="N109" s="7">
        <v>29.493548387096773</v>
      </c>
      <c r="O109" s="7">
        <v>29.203548387096774</v>
      </c>
      <c r="P109" s="7">
        <v>29.079999999999995</v>
      </c>
      <c r="Q109" s="7">
        <v>28.43</v>
      </c>
      <c r="R109" s="7">
        <v>28.610000000000003</v>
      </c>
      <c r="S109" s="7">
        <v>28.53</v>
      </c>
      <c r="T109" s="7">
        <v>28.589999999999996</v>
      </c>
      <c r="U109" s="7">
        <v>30.603548387096776</v>
      </c>
      <c r="V109" s="7">
        <v>37.443548387096776</v>
      </c>
      <c r="W109" s="7">
        <v>44.966666666666669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3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72.349999999999994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78.53</v>
      </c>
      <c r="Y110" s="7">
        <v>69.45</v>
      </c>
      <c r="Z110" s="7">
        <v>62.31</v>
      </c>
      <c r="AA110" s="8">
        <v>50.61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217.05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235.58</v>
      </c>
      <c r="Y111" s="10">
        <v>208.35</v>
      </c>
      <c r="Z111" s="10">
        <v>186.93</v>
      </c>
      <c r="AA111" s="11">
        <v>151.82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153.04999999999998</v>
      </c>
      <c r="E112" s="7">
        <v>139.45999999999998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3"/>
      <c r="C113" s="6" t="s">
        <v>27</v>
      </c>
      <c r="D113" s="7">
        <v>0</v>
      </c>
      <c r="E113" s="7">
        <v>0</v>
      </c>
      <c r="F113" s="7">
        <v>45.18</v>
      </c>
      <c r="G113" s="7">
        <v>45.89</v>
      </c>
      <c r="H113" s="7">
        <v>28</v>
      </c>
      <c r="I113" s="7">
        <v>28.91</v>
      </c>
      <c r="J113" s="7">
        <v>56.850000000000009</v>
      </c>
      <c r="K113" s="7">
        <v>0</v>
      </c>
      <c r="L113" s="7">
        <v>39.876521739130439</v>
      </c>
      <c r="M113" s="7">
        <v>37.996557377049179</v>
      </c>
      <c r="N113" s="7">
        <v>35.626557377049181</v>
      </c>
      <c r="O113" s="7">
        <v>33.415882352941175</v>
      </c>
      <c r="P113" s="7">
        <v>32.124749999999999</v>
      </c>
      <c r="Q113" s="7">
        <v>29.285555555555558</v>
      </c>
      <c r="R113" s="7">
        <v>28.265555555555558</v>
      </c>
      <c r="S113" s="7">
        <v>27.844687499999999</v>
      </c>
      <c r="T113" s="7">
        <v>27.294166666666669</v>
      </c>
      <c r="U113" s="7">
        <v>29.825434782608696</v>
      </c>
      <c r="V113" s="7">
        <v>34.60588235294118</v>
      </c>
      <c r="W113" s="7">
        <v>37.784999999999997</v>
      </c>
      <c r="X113" s="7">
        <v>39.896250000000002</v>
      </c>
      <c r="Y113" s="7">
        <v>0</v>
      </c>
      <c r="Z113" s="7">
        <v>0</v>
      </c>
      <c r="AA113" s="8">
        <v>0</v>
      </c>
    </row>
    <row r="114" spans="1:27" x14ac:dyDescent="0.25">
      <c r="B114" s="63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62.45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62.17</v>
      </c>
      <c r="Z114" s="7">
        <v>58.36</v>
      </c>
      <c r="AA114" s="8">
        <v>52.74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187.34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186.51</v>
      </c>
      <c r="Z115" s="10">
        <v>175.07</v>
      </c>
      <c r="AA115" s="11">
        <v>158.22</v>
      </c>
    </row>
    <row r="116" spans="1:27" ht="15.75" thickTop="1" x14ac:dyDescent="0.25">
      <c r="A116" s="5"/>
      <c r="B116" s="62" t="s">
        <v>69</v>
      </c>
      <c r="C116" s="6" t="s">
        <v>26</v>
      </c>
      <c r="D116" s="7">
        <v>173.39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103.95</v>
      </c>
      <c r="U116" s="7">
        <v>110.45</v>
      </c>
      <c r="V116" s="7">
        <v>130.08000000000001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3"/>
      <c r="C117" s="6" t="s">
        <v>27</v>
      </c>
      <c r="D117" s="7">
        <v>0</v>
      </c>
      <c r="E117" s="7">
        <v>54.28</v>
      </c>
      <c r="F117" s="7">
        <v>37.06925320886814</v>
      </c>
      <c r="G117" s="7">
        <v>32.819579288025892</v>
      </c>
      <c r="H117" s="7">
        <v>33.60669891172914</v>
      </c>
      <c r="I117" s="7">
        <v>30.98</v>
      </c>
      <c r="J117" s="7">
        <v>34.655959374142192</v>
      </c>
      <c r="K117" s="7">
        <v>32.827272727272721</v>
      </c>
      <c r="L117" s="7">
        <v>34.695555555555558</v>
      </c>
      <c r="M117" s="7">
        <v>0</v>
      </c>
      <c r="N117" s="7">
        <v>31.1</v>
      </c>
      <c r="O117" s="7">
        <v>27.889999999999997</v>
      </c>
      <c r="P117" s="7">
        <v>24.67583333333333</v>
      </c>
      <c r="Q117" s="7">
        <v>23.865714285714283</v>
      </c>
      <c r="R117" s="7">
        <v>19.87</v>
      </c>
      <c r="S117" s="7">
        <v>20.73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63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53.31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59.05</v>
      </c>
      <c r="X118" s="7">
        <v>59.66</v>
      </c>
      <c r="Y118" s="7">
        <v>60</v>
      </c>
      <c r="Z118" s="7">
        <v>57.79</v>
      </c>
      <c r="AA118" s="8">
        <v>55</v>
      </c>
    </row>
    <row r="119" spans="1:27" ht="15.75" thickBot="1" x14ac:dyDescent="0.3">
      <c r="B119" s="64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159.91999999999999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177.14</v>
      </c>
      <c r="X119" s="10">
        <v>178.97</v>
      </c>
      <c r="Y119" s="10">
        <v>180</v>
      </c>
      <c r="Z119" s="10">
        <v>173.36</v>
      </c>
      <c r="AA119" s="11">
        <v>165</v>
      </c>
    </row>
    <row r="120" spans="1:27" ht="15.75" thickTop="1" x14ac:dyDescent="0.25">
      <c r="A120" s="5"/>
      <c r="B120" s="62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3"/>
      <c r="C121" s="6" t="s">
        <v>27</v>
      </c>
      <c r="D121" s="7">
        <v>29.844000000000001</v>
      </c>
      <c r="E121" s="7">
        <v>27.514356829948227</v>
      </c>
      <c r="F121" s="7">
        <v>26.66</v>
      </c>
      <c r="G121" s="7">
        <v>25.82</v>
      </c>
      <c r="H121" s="7">
        <v>25.55</v>
      </c>
      <c r="I121" s="7">
        <v>26.32</v>
      </c>
      <c r="J121" s="7">
        <v>25.790588235294116</v>
      </c>
      <c r="K121" s="7">
        <v>24.606451612903225</v>
      </c>
      <c r="L121" s="7">
        <v>22.505111111111113</v>
      </c>
      <c r="M121" s="7">
        <v>15.053548387096773</v>
      </c>
      <c r="N121" s="7">
        <v>8.3149999999999995</v>
      </c>
      <c r="O121" s="7">
        <v>4.2750000000000004</v>
      </c>
      <c r="P121" s="7">
        <v>4.2750000000000004</v>
      </c>
      <c r="Q121" s="7">
        <v>4.2735483870967741</v>
      </c>
      <c r="R121" s="7">
        <v>4.2699999999999996</v>
      </c>
      <c r="S121" s="7">
        <v>4.2699999999999996</v>
      </c>
      <c r="T121" s="7">
        <v>4.2699999999999996</v>
      </c>
      <c r="U121" s="7">
        <v>21.17</v>
      </c>
      <c r="V121" s="7">
        <v>31.660000000000004</v>
      </c>
      <c r="W121" s="7">
        <v>35.754999999999995</v>
      </c>
      <c r="X121" s="7">
        <v>37.094999999999999</v>
      </c>
      <c r="Y121" s="7">
        <v>36.67</v>
      </c>
      <c r="Z121" s="7">
        <v>35.14</v>
      </c>
      <c r="AA121" s="8">
        <v>32.61</v>
      </c>
    </row>
    <row r="122" spans="1:27" x14ac:dyDescent="0.25">
      <c r="B122" s="63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4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4.25" hidden="1" customHeight="1" x14ac:dyDescent="0.25">
      <c r="A124" s="5"/>
      <c r="B124" s="62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63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63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65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FAEF-723F-487F-BA9E-8787C2E4E941}">
  <sheetPr codeName="Sheet16"/>
  <dimension ref="A1:G131"/>
  <sheetViews>
    <sheetView workbookViewId="0">
      <selection activeCell="A32" sqref="A32:XF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01.04.2023</v>
      </c>
      <c r="B2" s="20" t="s">
        <v>34</v>
      </c>
      <c r="C2" s="20">
        <v>1</v>
      </c>
      <c r="D2" s="21">
        <v>61.696199999999997</v>
      </c>
    </row>
    <row r="3" spans="1:5" ht="15" customHeight="1" thickTop="1" thickBot="1" x14ac:dyDescent="0.3">
      <c r="A3" s="19" t="str">
        <f>'Angazirana aFRR energija'!B5</f>
        <v>02.04.2023</v>
      </c>
      <c r="B3" s="20" t="s">
        <v>34</v>
      </c>
      <c r="C3" s="20">
        <v>1</v>
      </c>
      <c r="D3" s="21">
        <v>61.696199999999997</v>
      </c>
    </row>
    <row r="4" spans="1:5" ht="15.75" customHeight="1" thickTop="1" thickBot="1" x14ac:dyDescent="0.3">
      <c r="A4" s="19" t="str">
        <f>'Angazirana aFRR energija'!B6</f>
        <v>03.04.2023</v>
      </c>
      <c r="B4" s="20" t="s">
        <v>34</v>
      </c>
      <c r="C4" s="20">
        <v>1</v>
      </c>
      <c r="D4" s="21">
        <v>61.696199999999997</v>
      </c>
    </row>
    <row r="5" spans="1:5" ht="15" customHeight="1" thickTop="1" thickBot="1" x14ac:dyDescent="0.3">
      <c r="A5" s="19" t="str">
        <f>'Angazirana aFRR energija'!B7</f>
        <v>04.04.2023</v>
      </c>
      <c r="B5" s="20" t="s">
        <v>34</v>
      </c>
      <c r="C5" s="20">
        <v>1</v>
      </c>
      <c r="D5" s="21">
        <v>61.694800000000001</v>
      </c>
    </row>
    <row r="6" spans="1:5" ht="15" customHeight="1" thickTop="1" thickBot="1" x14ac:dyDescent="0.3">
      <c r="A6" s="19" t="str">
        <f>'Angazirana aFRR energija'!B8</f>
        <v>05.04.2023</v>
      </c>
      <c r="B6" s="20" t="s">
        <v>34</v>
      </c>
      <c r="C6" s="20">
        <v>1</v>
      </c>
      <c r="D6" s="21">
        <v>61.695</v>
      </c>
    </row>
    <row r="7" spans="1:5" ht="15" customHeight="1" thickTop="1" thickBot="1" x14ac:dyDescent="0.3">
      <c r="A7" s="19" t="str">
        <f>'Angazirana aFRR energija'!B9</f>
        <v>06.04.2023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07.04.2023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08.04.2023</v>
      </c>
      <c r="B9" s="20" t="s">
        <v>34</v>
      </c>
      <c r="C9" s="20">
        <v>1</v>
      </c>
      <c r="D9" s="21">
        <v>61.6937</v>
      </c>
    </row>
    <row r="10" spans="1:5" ht="15" customHeight="1" thickTop="1" thickBot="1" x14ac:dyDescent="0.3">
      <c r="A10" s="19" t="str">
        <f>'Angazirana aFRR energija'!B12</f>
        <v>09.04.2023</v>
      </c>
      <c r="B10" s="20" t="s">
        <v>34</v>
      </c>
      <c r="C10" s="20">
        <v>1</v>
      </c>
      <c r="D10" s="21">
        <v>61.6937</v>
      </c>
    </row>
    <row r="11" spans="1:5" ht="15" customHeight="1" thickTop="1" thickBot="1" x14ac:dyDescent="0.3">
      <c r="A11" s="19" t="str">
        <f>'Angazirana aFRR energija'!B13</f>
        <v>10.04.2023</v>
      </c>
      <c r="B11" s="20" t="s">
        <v>34</v>
      </c>
      <c r="C11" s="20">
        <v>1</v>
      </c>
      <c r="D11" s="21">
        <v>61.6937</v>
      </c>
    </row>
    <row r="12" spans="1:5" ht="15.75" customHeight="1" thickTop="1" thickBot="1" x14ac:dyDescent="0.3">
      <c r="A12" s="19" t="str">
        <f>'Angazirana aFRR energija'!B14</f>
        <v>11.04.2023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12.04.2023</v>
      </c>
      <c r="B13" s="20" t="s">
        <v>34</v>
      </c>
      <c r="C13" s="20">
        <v>1</v>
      </c>
      <c r="D13" s="21">
        <v>61.692</v>
      </c>
    </row>
    <row r="14" spans="1:5" ht="15" customHeight="1" thickTop="1" thickBot="1" x14ac:dyDescent="0.3">
      <c r="A14" s="19" t="str">
        <f>'Angazirana aFRR energija'!B16</f>
        <v>13.04.2023</v>
      </c>
      <c r="B14" s="20" t="s">
        <v>34</v>
      </c>
      <c r="C14" s="20">
        <v>1</v>
      </c>
      <c r="D14" s="21">
        <v>61.670999999999999</v>
      </c>
    </row>
    <row r="15" spans="1:5" ht="15" customHeight="1" thickTop="1" thickBot="1" x14ac:dyDescent="0.3">
      <c r="A15" s="19" t="str">
        <f>'Angazirana aFRR energija'!B17</f>
        <v>14.04.2023</v>
      </c>
      <c r="B15" s="20" t="s">
        <v>34</v>
      </c>
      <c r="C15" s="20">
        <v>1</v>
      </c>
      <c r="D15" s="21">
        <v>61.633699999999997</v>
      </c>
    </row>
    <row r="16" spans="1:5" ht="15.75" customHeight="1" thickTop="1" thickBot="1" x14ac:dyDescent="0.3">
      <c r="A16" s="19" t="str">
        <f>'Angazirana aFRR energija'!B18</f>
        <v>15.04.2023</v>
      </c>
      <c r="B16" s="20" t="s">
        <v>34</v>
      </c>
      <c r="C16" s="20">
        <v>1</v>
      </c>
      <c r="D16" s="21">
        <v>61.633699999999997</v>
      </c>
    </row>
    <row r="17" spans="1:4" ht="15" customHeight="1" thickTop="1" thickBot="1" x14ac:dyDescent="0.3">
      <c r="A17" s="19" t="str">
        <f>'Angazirana aFRR energija'!B19</f>
        <v>16.04.2023</v>
      </c>
      <c r="B17" s="20" t="s">
        <v>34</v>
      </c>
      <c r="C17" s="20">
        <v>1</v>
      </c>
      <c r="D17" s="21">
        <v>61.633699999999997</v>
      </c>
    </row>
    <row r="18" spans="1:4" ht="15" customHeight="1" thickTop="1" thickBot="1" x14ac:dyDescent="0.3">
      <c r="A18" s="19" t="str">
        <f>'Angazirana aFRR energija'!B20</f>
        <v>17.04.2023</v>
      </c>
      <c r="B18" s="20" t="s">
        <v>34</v>
      </c>
      <c r="C18" s="20">
        <v>1</v>
      </c>
      <c r="D18" s="21">
        <v>61.633699999999997</v>
      </c>
    </row>
    <row r="19" spans="1:4" ht="15" customHeight="1" thickTop="1" thickBot="1" x14ac:dyDescent="0.3">
      <c r="A19" s="19" t="str">
        <f>'Angazirana aFRR energija'!B21</f>
        <v>18.04.2023</v>
      </c>
      <c r="B19" s="20" t="s">
        <v>34</v>
      </c>
      <c r="C19" s="20">
        <v>1</v>
      </c>
      <c r="D19" s="21">
        <v>61.633699999999997</v>
      </c>
    </row>
    <row r="20" spans="1:4" ht="15.75" customHeight="1" thickTop="1" thickBot="1" x14ac:dyDescent="0.3">
      <c r="A20" s="19" t="str">
        <f>'Angazirana aFRR energija'!B22</f>
        <v>19.04.2023</v>
      </c>
      <c r="B20" s="20" t="s">
        <v>34</v>
      </c>
      <c r="C20" s="20">
        <v>1</v>
      </c>
      <c r="D20" s="21">
        <v>61.655000000000001</v>
      </c>
    </row>
    <row r="21" spans="1:4" ht="15" customHeight="1" thickTop="1" thickBot="1" x14ac:dyDescent="0.3">
      <c r="A21" s="19" t="str">
        <f>'Angazirana aFRR energija'!B23</f>
        <v>20.04.2023</v>
      </c>
      <c r="B21" s="20" t="s">
        <v>34</v>
      </c>
      <c r="C21" s="20">
        <v>1</v>
      </c>
      <c r="D21" s="21">
        <v>61.604199999999999</v>
      </c>
    </row>
    <row r="22" spans="1:4" ht="15.75" customHeight="1" thickTop="1" thickBot="1" x14ac:dyDescent="0.3">
      <c r="A22" s="19" t="str">
        <f>'Angazirana aFRR energija'!B24</f>
        <v>21.04.2023</v>
      </c>
      <c r="B22" s="20" t="s">
        <v>34</v>
      </c>
      <c r="C22" s="20">
        <v>1</v>
      </c>
      <c r="D22" s="21">
        <v>61.560699999999997</v>
      </c>
    </row>
    <row r="23" spans="1:4" ht="15" customHeight="1" thickTop="1" thickBot="1" x14ac:dyDescent="0.3">
      <c r="A23" s="19" t="str">
        <f>'Angazirana aFRR energija'!B25</f>
        <v>22.04.2023</v>
      </c>
      <c r="B23" s="20" t="s">
        <v>34</v>
      </c>
      <c r="C23" s="20">
        <v>1</v>
      </c>
      <c r="D23" s="21">
        <v>61.560699999999997</v>
      </c>
    </row>
    <row r="24" spans="1:4" ht="15.75" customHeight="1" thickTop="1" thickBot="1" x14ac:dyDescent="0.3">
      <c r="A24" s="19" t="str">
        <f>'Angazirana aFRR energija'!B26</f>
        <v>23.04.2023</v>
      </c>
      <c r="B24" s="20" t="s">
        <v>34</v>
      </c>
      <c r="C24" s="20">
        <v>1</v>
      </c>
      <c r="D24" s="21">
        <v>61.560699999999997</v>
      </c>
    </row>
    <row r="25" spans="1:4" ht="15" customHeight="1" thickTop="1" thickBot="1" x14ac:dyDescent="0.3">
      <c r="A25" s="19" t="str">
        <f>'Angazirana aFRR energija'!B27</f>
        <v>24.04.2023</v>
      </c>
      <c r="B25" s="20" t="s">
        <v>34</v>
      </c>
      <c r="C25" s="20">
        <v>1</v>
      </c>
      <c r="D25" s="21">
        <v>61.560699999999997</v>
      </c>
    </row>
    <row r="26" spans="1:4" ht="15" customHeight="1" thickTop="1" thickBot="1" x14ac:dyDescent="0.3">
      <c r="A26" s="19" t="str">
        <f>'Angazirana aFRR energija'!B28</f>
        <v>25.04.2023</v>
      </c>
      <c r="B26" s="20" t="s">
        <v>34</v>
      </c>
      <c r="C26" s="20">
        <v>1</v>
      </c>
      <c r="D26" s="21">
        <v>61.567</v>
      </c>
    </row>
    <row r="27" spans="1:4" ht="16.5" customHeight="1" thickTop="1" thickBot="1" x14ac:dyDescent="0.3">
      <c r="A27" s="19" t="str">
        <f>'Angazirana aFRR energija'!B29</f>
        <v>26.04.2023</v>
      </c>
      <c r="B27" s="20" t="s">
        <v>34</v>
      </c>
      <c r="C27" s="20">
        <v>1</v>
      </c>
      <c r="D27" s="21">
        <v>61.548999999999999</v>
      </c>
    </row>
    <row r="28" spans="1:4" ht="17.25" thickTop="1" thickBot="1" x14ac:dyDescent="0.3">
      <c r="A28" s="19" t="str">
        <f>'Angazirana aFRR energija'!B30</f>
        <v>27.04.2023</v>
      </c>
      <c r="B28" s="20" t="s">
        <v>34</v>
      </c>
      <c r="C28" s="20">
        <v>1</v>
      </c>
      <c r="D28" s="21">
        <v>61.521700000000003</v>
      </c>
    </row>
    <row r="29" spans="1:4" ht="17.25" thickTop="1" thickBot="1" x14ac:dyDescent="0.3">
      <c r="A29" s="19" t="str">
        <f>'Angazirana aFRR energija'!B31</f>
        <v>28.04.2023</v>
      </c>
      <c r="B29" s="20" t="s">
        <v>34</v>
      </c>
      <c r="C29" s="20">
        <v>1</v>
      </c>
      <c r="D29" s="21">
        <v>61.515000000000001</v>
      </c>
    </row>
    <row r="30" spans="1:4" ht="17.25" thickTop="1" thickBot="1" x14ac:dyDescent="0.3">
      <c r="A30" s="19" t="str">
        <f>'Angazirana aFRR energija'!B32</f>
        <v>29.04.2023</v>
      </c>
      <c r="B30" s="20" t="s">
        <v>34</v>
      </c>
      <c r="C30" s="20">
        <v>1</v>
      </c>
      <c r="D30" s="21">
        <v>61.515000000000001</v>
      </c>
    </row>
    <row r="31" spans="1:4" ht="17.25" thickTop="1" thickBot="1" x14ac:dyDescent="0.3">
      <c r="A31" s="19" t="str">
        <f>'Angazirana aFRR energija'!B33</f>
        <v>30.04.2023</v>
      </c>
      <c r="B31" s="20" t="s">
        <v>34</v>
      </c>
      <c r="C31" s="20">
        <v>1</v>
      </c>
      <c r="D31" s="21">
        <v>61.515000000000001</v>
      </c>
    </row>
    <row r="32" spans="1:4" ht="16.5" hidden="1" thickTop="1" x14ac:dyDescent="0.25">
      <c r="A32" s="22" t="str">
        <f>'Angazirana aFRR energija'!B34</f>
        <v>31.04.2023</v>
      </c>
      <c r="B32" s="23" t="s">
        <v>34</v>
      </c>
      <c r="C32" s="23">
        <v>1</v>
      </c>
      <c r="D32" s="24"/>
    </row>
    <row r="33" spans="7:7" ht="15.75" thickTop="1" x14ac:dyDescent="0.25"/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E42A9-CFA9-40D0-B8F5-E25D23749CAA}">
  <sheetPr codeName="Sheet19">
    <pageSetUpPr fitToPage="1"/>
  </sheetPr>
  <dimension ref="B2:AA128"/>
  <sheetViews>
    <sheetView topLeftCell="A91" zoomScale="70" zoomScaleNormal="70" workbookViewId="0">
      <selection activeCell="A124" sqref="A124:XFD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01.04.2023</v>
      </c>
      <c r="C4" s="6" t="s">
        <v>26</v>
      </c>
      <c r="D4" s="27">
        <f>'Cena na poramnuvanje'!D4*'Sreden kurs'!$D$2</f>
        <v>0</v>
      </c>
      <c r="E4" s="27">
        <f>'Cena na poramnuvanje'!E4*'Sreden kurs'!$D$2</f>
        <v>0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3395.7588480000004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0</v>
      </c>
      <c r="M4" s="27">
        <f>'Cena na poramnuvanje'!M4*'Sreden kurs'!$D$2</f>
        <v>0</v>
      </c>
      <c r="N4" s="27">
        <f>'Cena na poramnuvanje'!N4*'Sreden kurs'!$D$2</f>
        <v>0</v>
      </c>
      <c r="O4" s="27">
        <f>'Cena na poramnuvanje'!O4*'Sreden kurs'!$D$2</f>
        <v>0</v>
      </c>
      <c r="P4" s="27">
        <f>'Cena na poramnuvanje'!P4*'Sreden kurs'!$D$2</f>
        <v>3328.7490627749999</v>
      </c>
      <c r="Q4" s="27">
        <f>'Cena na poramnuvanje'!Q4*'Sreden kurs'!$D$2</f>
        <v>3150.525993649484</v>
      </c>
      <c r="R4" s="27">
        <f>'Cena na poramnuvanje'!R4*'Sreden kurs'!$D$2</f>
        <v>2719.6918883999997</v>
      </c>
      <c r="S4" s="27">
        <f>'Cena na poramnuvanje'!S4*'Sreden kurs'!$D$2</f>
        <v>2929.5879695454551</v>
      </c>
      <c r="T4" s="27">
        <f>'Cena na poramnuvanje'!T4*'Sreden kurs'!$D$2</f>
        <v>0</v>
      </c>
      <c r="U4" s="27">
        <f>'Cena na poramnuvanje'!U4*'Sreden kurs'!$D$2</f>
        <v>0</v>
      </c>
      <c r="V4" s="27">
        <f>'Cena na poramnuvanje'!V4*'Sreden kurs'!$D$2</f>
        <v>0</v>
      </c>
      <c r="W4" s="27">
        <f>'Cena na poramnuvanje'!W4*'Sreden kurs'!$D$2</f>
        <v>0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0</v>
      </c>
      <c r="AA4" s="28">
        <f>'Cena na poramnuvanje'!AA4*'Sreden kurs'!$D$2</f>
        <v>0</v>
      </c>
    </row>
    <row r="5" spans="2:27" x14ac:dyDescent="0.25">
      <c r="B5" s="63"/>
      <c r="C5" s="6" t="s">
        <v>27</v>
      </c>
      <c r="D5" s="27">
        <f>'Cena na poramnuvanje'!D5*'Sreden kurs'!$D$2</f>
        <v>1788.6791625170072</v>
      </c>
      <c r="E5" s="27">
        <f>'Cena na poramnuvanje'!E5*'Sreden kurs'!$D$2</f>
        <v>1323.9173820211206</v>
      </c>
      <c r="F5" s="27">
        <f>'Cena na poramnuvanje'!F5*'Sreden kurs'!$D$2</f>
        <v>1264.2696025728508</v>
      </c>
      <c r="G5" s="27">
        <f>'Cena na poramnuvanje'!G5*'Sreden kurs'!$D$2</f>
        <v>785.87581624884501</v>
      </c>
      <c r="H5" s="27">
        <f>'Cena na poramnuvanje'!H5*'Sreden kurs'!$D$2</f>
        <v>703.31236695247185</v>
      </c>
      <c r="I5" s="27">
        <f>'Cena na poramnuvanje'!I5*'Sreden kurs'!$D$2</f>
        <v>0</v>
      </c>
      <c r="J5" s="27">
        <f>'Cena na poramnuvanje'!J5*'Sreden kurs'!$D$2</f>
        <v>900.15934708280236</v>
      </c>
      <c r="K5" s="27">
        <f>'Cena na poramnuvanje'!K5*'Sreden kurs'!$D$2</f>
        <v>983.69352543396212</v>
      </c>
      <c r="L5" s="27">
        <f>'Cena na poramnuvanje'!L5*'Sreden kurs'!$D$2</f>
        <v>1153.5053762307693</v>
      </c>
      <c r="M5" s="27">
        <f>'Cena na poramnuvanje'!M5*'Sreden kurs'!$D$2</f>
        <v>1153.2853991351351</v>
      </c>
      <c r="N5" s="27">
        <f>'Cena na poramnuvanje'!N5*'Sreden kurs'!$D$2</f>
        <v>932.50848263013688</v>
      </c>
      <c r="O5" s="27">
        <f>'Cena na poramnuvanje'!O5*'Sreden kurs'!$D$2</f>
        <v>867.25114415999997</v>
      </c>
      <c r="P5" s="27">
        <f>'Cena na poramnuvanje'!P5*'Sreden kurs'!$D$2</f>
        <v>0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999.73453743396215</v>
      </c>
      <c r="V5" s="27">
        <f>'Cena na poramnuvanje'!V5*'Sreden kurs'!$D$2</f>
        <v>1741.643922</v>
      </c>
      <c r="W5" s="27">
        <f>'Cena na poramnuvanje'!W5*'Sreden kurs'!$D$2</f>
        <v>2745.0049578857142</v>
      </c>
      <c r="X5" s="27">
        <f>'Cena na poramnuvanje'!X5*'Sreden kurs'!$D$2</f>
        <v>2370.8021624444445</v>
      </c>
      <c r="Y5" s="27">
        <f>'Cena na poramnuvanje'!Y5*'Sreden kurs'!$D$2</f>
        <v>1428.4585009655173</v>
      </c>
      <c r="Z5" s="27">
        <f>'Cena na poramnuvanje'!Z5*'Sreden kurs'!$D$2</f>
        <v>1484.8139702307694</v>
      </c>
      <c r="AA5" s="28">
        <f>'Cena na poramnuvanje'!AA5*'Sreden kurs'!$D$2</f>
        <v>1239.2577360000002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1282.0470359999999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3846.1411080000003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02.04.2023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5680.3691339999996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0</v>
      </c>
      <c r="AA8" s="28">
        <f>'Cena na poramnuvanje'!AA8*'Sreden kurs'!$D$3</f>
        <v>0</v>
      </c>
    </row>
    <row r="9" spans="2:27" x14ac:dyDescent="0.25">
      <c r="B9" s="63"/>
      <c r="C9" s="6" t="s">
        <v>27</v>
      </c>
      <c r="D9" s="27">
        <f>'Cena na poramnuvanje'!D9*'Sreden kurs'!$D$3</f>
        <v>2178.4928220000002</v>
      </c>
      <c r="E9" s="27">
        <f>'Cena na poramnuvanje'!E9*'Sreden kurs'!$D$3</f>
        <v>0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0</v>
      </c>
      <c r="M9" s="27">
        <f>'Cena na poramnuvanje'!M9*'Sreden kurs'!$D$3</f>
        <v>1223.4356459999999</v>
      </c>
      <c r="N9" s="27">
        <f>'Cena na poramnuvanje'!N9*'Sreden kurs'!$D$3</f>
        <v>0</v>
      </c>
      <c r="O9" s="27">
        <f>'Cena na poramnuvanje'!O9*'Sreden kurs'!$D$3</f>
        <v>979.11869399999989</v>
      </c>
      <c r="P9" s="27">
        <f>'Cena na poramnuvanje'!P9*'Sreden kurs'!$D$3</f>
        <v>887.80831799999999</v>
      </c>
      <c r="Q9" s="27">
        <f>'Cena na poramnuvanje'!Q9*'Sreden kurs'!$D$3</f>
        <v>512.8700338867925</v>
      </c>
      <c r="R9" s="27">
        <f>'Cena na poramnuvanje'!R9*'Sreden kurs'!$D$3</f>
        <v>276.61789799999997</v>
      </c>
      <c r="S9" s="27">
        <f>'Cena na poramnuvanje'!S9*'Sreden kurs'!$D$3</f>
        <v>301.39588799999996</v>
      </c>
      <c r="T9" s="27">
        <f>'Cena na poramnuvanje'!T9*'Sreden kurs'!$D$3</f>
        <v>587.04929400000003</v>
      </c>
      <c r="U9" s="27">
        <f>'Cena na poramnuvanje'!U9*'Sreden kurs'!$D$3</f>
        <v>773.05338599999993</v>
      </c>
      <c r="V9" s="27">
        <f>'Cena na poramnuvanje'!V9*'Sreden kurs'!$D$3</f>
        <v>1858.9196328510636</v>
      </c>
      <c r="W9" s="27">
        <f>'Cena na poramnuvanje'!W9*'Sreden kurs'!$D$3</f>
        <v>2406.8050538823527</v>
      </c>
      <c r="X9" s="27">
        <f>'Cena na poramnuvanje'!X9*'Sreden kurs'!$D$3</f>
        <v>2428.979394</v>
      </c>
      <c r="Y9" s="27">
        <f>'Cena na poramnuvanje'!Y9*'Sreden kurs'!$D$3</f>
        <v>2222.4899246249997</v>
      </c>
      <c r="Z9" s="27">
        <f>'Cena na poramnuvanje'!Z9*'Sreden kurs'!$D$3</f>
        <v>2078.2202611578946</v>
      </c>
      <c r="AA9" s="28">
        <f>'Cena na poramnuvanje'!AA9*'Sreden kurs'!$D$3</f>
        <v>2020.3378044827589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1805.230812</v>
      </c>
      <c r="G10" s="27">
        <f>'Cena na poramnuvanje'!G10*'Sreden kurs'!$D$3</f>
        <v>1865.0761259999999</v>
      </c>
      <c r="H10" s="27">
        <f>'Cena na poramnuvanje'!H10*'Sreden kurs'!$D$3</f>
        <v>1805.230812</v>
      </c>
      <c r="I10" s="27">
        <f>'Cena na poramnuvanje'!I10*'Sreden kurs'!$D$3</f>
        <v>1865.0761259999999</v>
      </c>
      <c r="J10" s="27">
        <f>'Cena na poramnuvanje'!J10*'Sreden kurs'!$D$3</f>
        <v>1811.4004319999999</v>
      </c>
      <c r="K10" s="27">
        <f>'Cena na poramnuvanje'!K10*'Sreden kurs'!$D$3</f>
        <v>2161.834848</v>
      </c>
      <c r="L10" s="27">
        <f>'Cena na poramnuvanje'!L10*'Sreden kurs'!$D$3</f>
        <v>2330.8824359999999</v>
      </c>
      <c r="M10" s="27">
        <f>'Cena na poramnuvanje'!M10*'Sreden kurs'!$D$3</f>
        <v>0</v>
      </c>
      <c r="N10" s="27">
        <f>'Cena na poramnuvanje'!N10*'Sreden kurs'!$D$3</f>
        <v>1619.5252499999999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5415.0754739999993</v>
      </c>
      <c r="G11" s="29">
        <f>'Cena na poramnuvanje'!G11*'Sreden kurs'!$D$3</f>
        <v>5595.2283779999998</v>
      </c>
      <c r="H11" s="29">
        <f>'Cena na poramnuvanje'!H11*'Sreden kurs'!$D$3</f>
        <v>5415.0754739999993</v>
      </c>
      <c r="I11" s="29">
        <f>'Cena na poramnuvanje'!I11*'Sreden kurs'!$D$3</f>
        <v>5595.2283779999998</v>
      </c>
      <c r="J11" s="29">
        <f>'Cena na poramnuvanje'!J11*'Sreden kurs'!$D$3</f>
        <v>5434.2012959999993</v>
      </c>
      <c r="K11" s="29">
        <f>'Cena na poramnuvanje'!K11*'Sreden kurs'!$D$3</f>
        <v>6485.5045440000004</v>
      </c>
      <c r="L11" s="29">
        <f>'Cena na poramnuvanje'!L11*'Sreden kurs'!$D$3</f>
        <v>6992.0303459999996</v>
      </c>
      <c r="M11" s="29">
        <f>'Cena na poramnuvanje'!M11*'Sreden kurs'!$D$3</f>
        <v>0</v>
      </c>
      <c r="N11" s="29">
        <f>'Cena na poramnuvanje'!N11*'Sreden kurs'!$D$3</f>
        <v>4858.57575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03.04.2023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0</v>
      </c>
      <c r="M12" s="27">
        <f>'Cena na poramnuvanje'!M12*'Sreden kurs'!$D$4</f>
        <v>0</v>
      </c>
      <c r="N12" s="27">
        <f>'Cena na poramnuvanje'!N12*'Sreden kurs'!$D$4</f>
        <v>0</v>
      </c>
      <c r="O12" s="27">
        <f>'Cena na poramnuvanje'!O12*'Sreden kurs'!$D$4</f>
        <v>7159.6167082105267</v>
      </c>
      <c r="P12" s="27">
        <f>'Cena na poramnuvanje'!P12*'Sreden kurs'!$D$4</f>
        <v>6613.1128510000008</v>
      </c>
      <c r="Q12" s="27">
        <f>'Cena na poramnuvanje'!Q12*'Sreden kurs'!$D$4</f>
        <v>6321.3926519999995</v>
      </c>
      <c r="R12" s="27">
        <f>'Cena na poramnuvanje'!R12*'Sreden kurs'!$D$4</f>
        <v>5741.2520659090906</v>
      </c>
      <c r="S12" s="27">
        <f>'Cena na poramnuvanje'!S12*'Sreden kurs'!$D$4</f>
        <v>6325.0944240000008</v>
      </c>
      <c r="T12" s="27">
        <f>'Cena na poramnuvanje'!T12*'Sreden kurs'!$D$4</f>
        <v>6572.7097497692303</v>
      </c>
      <c r="U12" s="27">
        <f>'Cena na poramnuvanje'!U12*'Sreden kurs'!$D$4</f>
        <v>8045.4004167000003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12164.933545428572</v>
      </c>
      <c r="Y12" s="27">
        <f>'Cena na poramnuvanje'!Y12*'Sreden kurs'!$D$4</f>
        <v>0</v>
      </c>
      <c r="Z12" s="27">
        <f>'Cena na poramnuvanje'!Z12*'Sreden kurs'!$D$4</f>
        <v>0</v>
      </c>
      <c r="AA12" s="28">
        <f>'Cena na poramnuvanje'!AA12*'Sreden kurs'!$D$4</f>
        <v>0</v>
      </c>
    </row>
    <row r="13" spans="2:27" x14ac:dyDescent="0.25">
      <c r="B13" s="63"/>
      <c r="C13" s="6" t="s">
        <v>27</v>
      </c>
      <c r="D13" s="27">
        <f>'Cena na poramnuvanje'!D13*'Sreden kurs'!$D$4</f>
        <v>2391.2839316680161</v>
      </c>
      <c r="E13" s="27">
        <f>'Cena na poramnuvanje'!E13*'Sreden kurs'!$D$4</f>
        <v>1831.760178</v>
      </c>
      <c r="F13" s="27">
        <f>'Cena na poramnuvanje'!F13*'Sreden kurs'!$D$4</f>
        <v>1801.5290399999999</v>
      </c>
      <c r="G13" s="27">
        <f>'Cena na poramnuvanje'!G13*'Sreden kurs'!$D$4</f>
        <v>1760.1925859999999</v>
      </c>
      <c r="H13" s="27">
        <f>'Cena na poramnuvanje'!H13*'Sreden kurs'!$D$4</f>
        <v>1868.1609359999998</v>
      </c>
      <c r="I13" s="27">
        <f>'Cena na poramnuvanje'!I13*'Sreden kurs'!$D$4</f>
        <v>2046.4629540000001</v>
      </c>
      <c r="J13" s="27">
        <f>'Cena na poramnuvanje'!J13*'Sreden kurs'!$D$4</f>
        <v>2562.2431860000002</v>
      </c>
      <c r="K13" s="27">
        <f>'Cena na poramnuvanje'!K13*'Sreden kurs'!$D$4</f>
        <v>0</v>
      </c>
      <c r="L13" s="27">
        <f>'Cena na poramnuvanje'!L13*'Sreden kurs'!$D$4</f>
        <v>2755.3522919999996</v>
      </c>
      <c r="M13" s="27">
        <f>'Cena na poramnuvanje'!M13*'Sreden kurs'!$D$4</f>
        <v>2195.767758</v>
      </c>
      <c r="N13" s="27">
        <f>'Cena na poramnuvanje'!N13*'Sreden kurs'!$D$4</f>
        <v>0</v>
      </c>
      <c r="O13" s="27">
        <f>'Cena na poramnuvanje'!O13*'Sreden kurs'!$D$4</f>
        <v>0</v>
      </c>
      <c r="P13" s="27">
        <f>'Cena na poramnuvanje'!P13*'Sreden kurs'!$D$4</f>
        <v>0</v>
      </c>
      <c r="Q13" s="27">
        <f>'Cena na poramnuvanje'!Q13*'Sreden kurs'!$D$4</f>
        <v>0</v>
      </c>
      <c r="R13" s="27">
        <f>'Cena na poramnuvanje'!R13*'Sreden kurs'!$D$4</f>
        <v>0</v>
      </c>
      <c r="S13" s="27">
        <f>'Cena na poramnuvanje'!S13*'Sreden kurs'!$D$4</f>
        <v>0</v>
      </c>
      <c r="T13" s="27">
        <f>'Cena na poramnuvanje'!T13*'Sreden kurs'!$D$4</f>
        <v>0</v>
      </c>
      <c r="U13" s="27">
        <f>'Cena na poramnuvanje'!U13*'Sreden kurs'!$D$4</f>
        <v>0</v>
      </c>
      <c r="V13" s="27">
        <f>'Cena na poramnuvanje'!V13*'Sreden kurs'!$D$4</f>
        <v>0</v>
      </c>
      <c r="W13" s="27">
        <f>'Cena na poramnuvanje'!W13*'Sreden kurs'!$D$4</f>
        <v>0</v>
      </c>
      <c r="X13" s="27">
        <f>'Cena na poramnuvanje'!X13*'Sreden kurs'!$D$4</f>
        <v>0</v>
      </c>
      <c r="Y13" s="27">
        <f>'Cena na poramnuvanje'!Y13*'Sreden kurs'!$D$4</f>
        <v>0</v>
      </c>
      <c r="Z13" s="27">
        <f>'Cena na poramnuvanje'!Z13*'Sreden kurs'!$D$4</f>
        <v>2413.5553439999999</v>
      </c>
      <c r="AA13" s="28">
        <f>'Cena na poramnuvanje'!AA13*'Sreden kurs'!$D$4</f>
        <v>2094.1836234782609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5132.5068779999992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3110.7224040000001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4126.8588179999997</v>
      </c>
      <c r="W14" s="27">
        <f>'Cena na poramnuvanje'!W14*'Sreden kurs'!$D$4</f>
        <v>4877.7015719999999</v>
      </c>
      <c r="X14" s="27">
        <f>'Cena na poramnuvanje'!X14*'Sreden kurs'!$D$4</f>
        <v>0</v>
      </c>
      <c r="Y14" s="27">
        <f>'Cena na poramnuvanje'!Y14*'Sreden kurs'!$D$4</f>
        <v>4232.3593199999996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15397.520633999999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9332.1672119999985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12379.959492</v>
      </c>
      <c r="W15" s="29">
        <f>'Cena na poramnuvanje'!W15*'Sreden kurs'!$D$4</f>
        <v>14632.487753999998</v>
      </c>
      <c r="X15" s="29">
        <f>'Cena na poramnuvanje'!X15*'Sreden kurs'!$D$4</f>
        <v>0</v>
      </c>
      <c r="Y15" s="29">
        <f>'Cena na poramnuvanje'!Y15*'Sreden kurs'!$D$4</f>
        <v>12696.460997999999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04.04.2023</v>
      </c>
      <c r="C16" s="6" t="s">
        <v>26</v>
      </c>
      <c r="D16" s="27">
        <f>'Cena na poramnuvanje'!D16*'Sreden kurs'!$D$5</f>
        <v>0</v>
      </c>
      <c r="E16" s="27">
        <f>'Cena na poramnuvanje'!E16*'Sreden kurs'!$D$5</f>
        <v>0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0</v>
      </c>
      <c r="L16" s="27">
        <f>'Cena na poramnuvanje'!L16*'Sreden kurs'!$D$5</f>
        <v>0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11277.809440000001</v>
      </c>
      <c r="V16" s="27">
        <f>'Cena na poramnuvanje'!V16*'Sreden kurs'!$D$5</f>
        <v>0</v>
      </c>
      <c r="W16" s="27">
        <f>'Cena na poramnuvanje'!W16*'Sreden kurs'!$D$5</f>
        <v>0</v>
      </c>
      <c r="X16" s="27">
        <f>'Cena na poramnuvanje'!X16*'Sreden kurs'!$D$5</f>
        <v>0</v>
      </c>
      <c r="Y16" s="27">
        <f>'Cena na poramnuvanje'!Y16*'Sreden kurs'!$D$5</f>
        <v>0</v>
      </c>
      <c r="Z16" s="27">
        <f>'Cena na poramnuvanje'!Z16*'Sreden kurs'!$D$5</f>
        <v>0</v>
      </c>
      <c r="AA16" s="28">
        <f>'Cena na poramnuvanje'!AA16*'Sreden kurs'!$D$5</f>
        <v>0</v>
      </c>
    </row>
    <row r="17" spans="2:27" x14ac:dyDescent="0.25">
      <c r="B17" s="63"/>
      <c r="C17" s="6" t="s">
        <v>27</v>
      </c>
      <c r="D17" s="27">
        <f>'Cena na poramnuvanje'!D17*'Sreden kurs'!$D$5</f>
        <v>2423.8676207849685</v>
      </c>
      <c r="E17" s="27">
        <f>'Cena na poramnuvanje'!E17*'Sreden kurs'!$D$5</f>
        <v>2031.609764</v>
      </c>
      <c r="F17" s="27">
        <f>'Cena na poramnuvanje'!F17*'Sreden kurs'!$D$5</f>
        <v>2037.7792440000001</v>
      </c>
      <c r="G17" s="27">
        <f>'Cena na poramnuvanje'!G17*'Sreden kurs'!$D$5</f>
        <v>1995.2098320000002</v>
      </c>
      <c r="H17" s="27">
        <f>'Cena na poramnuvanje'!H17*'Sreden kurs'!$D$5</f>
        <v>2072.9452799999999</v>
      </c>
      <c r="I17" s="27">
        <f>'Cena na poramnuvanje'!I17*'Sreden kurs'!$D$5</f>
        <v>2265.4330559999999</v>
      </c>
      <c r="J17" s="27">
        <f>'Cena na poramnuvanje'!J17*'Sreden kurs'!$D$5</f>
        <v>2659.6628280000004</v>
      </c>
      <c r="K17" s="27">
        <f>'Cena na poramnuvanje'!K17*'Sreden kurs'!$D$5</f>
        <v>3234.6583639999994</v>
      </c>
      <c r="L17" s="27">
        <f>'Cena na poramnuvanje'!L17*'Sreden kurs'!$D$5</f>
        <v>2977.391048</v>
      </c>
      <c r="M17" s="27">
        <f>'Cena na poramnuvanje'!M17*'Sreden kurs'!$D$5</f>
        <v>2520.8495280000002</v>
      </c>
      <c r="N17" s="27">
        <f>'Cena na poramnuvanje'!N17*'Sreden kurs'!$D$5</f>
        <v>2200.9544662439025</v>
      </c>
      <c r="O17" s="27">
        <f>'Cena na poramnuvanje'!O17*'Sreden kurs'!$D$5</f>
        <v>2073.7678773333337</v>
      </c>
      <c r="P17" s="27">
        <f>'Cena na poramnuvanje'!P17*'Sreden kurs'!$D$5</f>
        <v>2036.1703403921567</v>
      </c>
      <c r="Q17" s="27">
        <f>'Cena na poramnuvanje'!Q17*'Sreden kurs'!$D$5</f>
        <v>2005.3094992592589</v>
      </c>
      <c r="R17" s="27">
        <f>'Cena na poramnuvanje'!R17*'Sreden kurs'!$D$5</f>
        <v>1986.7782093333333</v>
      </c>
      <c r="S17" s="27">
        <f>'Cena na poramnuvanje'!S17*'Sreden kurs'!$D$5</f>
        <v>2012.1367996619717</v>
      </c>
      <c r="T17" s="27">
        <f>'Cena na poramnuvanje'!T17*'Sreden kurs'!$D$5</f>
        <v>2087.0020167843131</v>
      </c>
      <c r="U17" s="27">
        <f>'Cena na poramnuvanje'!U17*'Sreden kurs'!$D$5</f>
        <v>0</v>
      </c>
      <c r="V17" s="27">
        <f>'Cena na poramnuvanje'!V17*'Sreden kurs'!$D$5</f>
        <v>4546.9067599999998</v>
      </c>
      <c r="W17" s="27">
        <f>'Cena na poramnuvanje'!W17*'Sreden kurs'!$D$5</f>
        <v>4319.1690375696771</v>
      </c>
      <c r="X17" s="27">
        <f>'Cena na poramnuvanje'!X17*'Sreden kurs'!$D$5</f>
        <v>3283.1836970769232</v>
      </c>
      <c r="Y17" s="27">
        <f>'Cena na poramnuvanje'!Y17*'Sreden kurs'!$D$5</f>
        <v>2872.2905287111112</v>
      </c>
      <c r="Z17" s="27">
        <f>'Cena na poramnuvanje'!Z17*'Sreden kurs'!$D$5</f>
        <v>4359.3545679999997</v>
      </c>
      <c r="AA17" s="28">
        <f>'Cena na poramnuvanje'!AA17*'Sreden kurs'!$D$5</f>
        <v>4036.0738160000001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0</v>
      </c>
      <c r="G18" s="27">
        <f>'Cena na poramnuvanje'!G18*'Sreden kurs'!$D$5</f>
        <v>0</v>
      </c>
      <c r="H18" s="27">
        <f>'Cena na poramnuvanje'!H18*'Sreden kurs'!$D$5</f>
        <v>0</v>
      </c>
      <c r="I18" s="27">
        <f>'Cena na poramnuvanje'!I18*'Sreden kurs'!$D$5</f>
        <v>0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0</v>
      </c>
      <c r="G19" s="29">
        <f>'Cena na poramnuvanje'!G19*'Sreden kurs'!$D$5</f>
        <v>0</v>
      </c>
      <c r="H19" s="29">
        <f>'Cena na poramnuvanje'!H19*'Sreden kurs'!$D$5</f>
        <v>0</v>
      </c>
      <c r="I19" s="29">
        <f>'Cena na poramnuvanje'!I19*'Sreden kurs'!$D$5</f>
        <v>0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05.04.2023</v>
      </c>
      <c r="C20" s="6" t="s">
        <v>26</v>
      </c>
      <c r="D20" s="27">
        <f>'Cena na poramnuvanje'!D20*'Sreden kurs'!$D$6</f>
        <v>12065.691150000001</v>
      </c>
      <c r="E20" s="27">
        <f>'Cena na poramnuvanje'!E20*'Sreden kurs'!$D$6</f>
        <v>0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0</v>
      </c>
      <c r="K20" s="27">
        <f>'Cena na poramnuvanje'!K20*'Sreden kurs'!$D$6</f>
        <v>18704.07315</v>
      </c>
      <c r="L20" s="27">
        <f>'Cena na poramnuvanje'!L20*'Sreden kurs'!$D$6</f>
        <v>15000.640619178082</v>
      </c>
      <c r="M20" s="27">
        <f>'Cena na poramnuvanje'!M20*'Sreden kurs'!$D$6</f>
        <v>11569.734251629501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0</v>
      </c>
      <c r="R20" s="27">
        <f>'Cena na poramnuvanje'!R20*'Sreden kurs'!$D$6</f>
        <v>10507.892399999999</v>
      </c>
      <c r="S20" s="27">
        <f>'Cena na poramnuvanje'!S20*'Sreden kurs'!$D$6</f>
        <v>10277.026158665034</v>
      </c>
      <c r="T20" s="27">
        <f>'Cena na poramnuvanje'!T20*'Sreden kurs'!$D$6</f>
        <v>10143.137573841788</v>
      </c>
      <c r="U20" s="27">
        <f>'Cena na poramnuvanje'!U20*'Sreden kurs'!$D$6</f>
        <v>10999.101047912885</v>
      </c>
      <c r="V20" s="27">
        <f>'Cena na poramnuvanje'!V20*'Sreden kurs'!$D$6</f>
        <v>14500.792799999999</v>
      </c>
      <c r="W20" s="27">
        <f>'Cena na poramnuvanje'!W20*'Sreden kurs'!$D$6</f>
        <v>0</v>
      </c>
      <c r="X20" s="27">
        <f>'Cena na poramnuvanje'!X20*'Sreden kurs'!$D$6</f>
        <v>0</v>
      </c>
      <c r="Y20" s="27">
        <f>'Cena na poramnuvanje'!Y20*'Sreden kurs'!$D$6</f>
        <v>0</v>
      </c>
      <c r="Z20" s="27">
        <f>'Cena na poramnuvanje'!Z20*'Sreden kurs'!$D$6</f>
        <v>13197.305647402598</v>
      </c>
      <c r="AA20" s="28">
        <f>'Cena na poramnuvanje'!AA20*'Sreden kurs'!$D$6</f>
        <v>11780.102954198474</v>
      </c>
    </row>
    <row r="21" spans="2:27" x14ac:dyDescent="0.25">
      <c r="B21" s="63"/>
      <c r="C21" s="6" t="s">
        <v>27</v>
      </c>
      <c r="D21" s="27">
        <f>'Cena na poramnuvanje'!D21*'Sreden kurs'!$D$6</f>
        <v>0</v>
      </c>
      <c r="E21" s="27">
        <f>'Cena na poramnuvanje'!E21*'Sreden kurs'!$D$6</f>
        <v>3728.8458000000001</v>
      </c>
      <c r="F21" s="27">
        <f>'Cena na poramnuvanje'!F21*'Sreden kurs'!$D$6</f>
        <v>3731.93055</v>
      </c>
      <c r="G21" s="27">
        <f>'Cena na poramnuvanje'!G21*'Sreden kurs'!$D$6</f>
        <v>3685.6593000000007</v>
      </c>
      <c r="H21" s="27">
        <f>'Cena na poramnuvanje'!H21*'Sreden kurs'!$D$6</f>
        <v>3957.7342500000004</v>
      </c>
      <c r="I21" s="27">
        <f>'Cena na poramnuvanje'!I21*'Sreden kurs'!$D$6</f>
        <v>4250.1685500000003</v>
      </c>
      <c r="J21" s="27">
        <f>'Cena na poramnuvanje'!J21*'Sreden kurs'!$D$6</f>
        <v>5124.3867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3779.4356999999995</v>
      </c>
      <c r="O21" s="27">
        <f>'Cena na poramnuvanje'!O21*'Sreden kurs'!$D$6</f>
        <v>3610.3914000000004</v>
      </c>
      <c r="P21" s="27">
        <f>'Cena na poramnuvanje'!P21*'Sreden kurs'!$D$6</f>
        <v>3505.5099</v>
      </c>
      <c r="Q21" s="27">
        <f>'Cena na poramnuvanje'!Q21*'Sreden kurs'!$D$6</f>
        <v>3509.8285500000002</v>
      </c>
      <c r="R21" s="27">
        <f>'Cena na poramnuvanje'!R21*'Sreden kurs'!$D$6</f>
        <v>0</v>
      </c>
      <c r="S21" s="27">
        <f>'Cena na poramnuvanje'!S21*'Sreden kurs'!$D$6</f>
        <v>0</v>
      </c>
      <c r="T21" s="27">
        <f>'Cena na poramnuvanje'!T21*'Sreden kurs'!$D$6</f>
        <v>0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4725.5511488940638</v>
      </c>
      <c r="X21" s="27">
        <f>'Cena na poramnuvanje'!X21*'Sreden kurs'!$D$6</f>
        <v>3557.1023437499994</v>
      </c>
      <c r="Y21" s="27">
        <f>'Cena na poramnuvanje'!Y21*'Sreden kurs'!$D$6</f>
        <v>5095.39005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0</v>
      </c>
      <c r="G22" s="27">
        <f>'Cena na poramnuvanje'!G22*'Sreden kurs'!$D$6</f>
        <v>0</v>
      </c>
      <c r="H22" s="27">
        <f>'Cena na poramnuvanje'!H22*'Sreden kurs'!$D$6</f>
        <v>0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0</v>
      </c>
      <c r="G23" s="29">
        <f>'Cena na poramnuvanje'!G23*'Sreden kurs'!$D$6</f>
        <v>0</v>
      </c>
      <c r="H23" s="29">
        <f>'Cena na poramnuvanje'!H23*'Sreden kurs'!$D$6</f>
        <v>0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06.04.2023</v>
      </c>
      <c r="C24" s="6" t="s">
        <v>26</v>
      </c>
      <c r="D24" s="27">
        <f>'Cena na poramnuvanje'!D24*'Sreden kurs'!$D$7</f>
        <v>10936.398113310412</v>
      </c>
      <c r="E24" s="27">
        <f>'Cena na poramnuvanje'!E24*'Sreden kurs'!$D$7</f>
        <v>9950.0642670731704</v>
      </c>
      <c r="F24" s="27">
        <f>'Cena na poramnuvanje'!F24*'Sreden kurs'!$D$7</f>
        <v>10012.381397743991</v>
      </c>
      <c r="G24" s="27">
        <f>'Cena na poramnuvanje'!G24*'Sreden kurs'!$D$7</f>
        <v>10673.235000000001</v>
      </c>
      <c r="H24" s="27">
        <f>'Cena na poramnuvanje'!H24*'Sreden kurs'!$D$7</f>
        <v>10628.8146</v>
      </c>
      <c r="I24" s="27">
        <f>'Cena na poramnuvanje'!I24*'Sreden kurs'!$D$7</f>
        <v>0</v>
      </c>
      <c r="J24" s="27">
        <f>'Cena na poramnuvanje'!J24*'Sreden kurs'!$D$7</f>
        <v>0</v>
      </c>
      <c r="K24" s="27">
        <f>'Cena na poramnuvanje'!K24*'Sreden kurs'!$D$7</f>
        <v>14951.78325</v>
      </c>
      <c r="L24" s="27">
        <f>'Cena na poramnuvanje'!L24*'Sreden kurs'!$D$7</f>
        <v>14122.60245</v>
      </c>
      <c r="M24" s="27">
        <f>'Cena na poramnuvanje'!M24*'Sreden kurs'!$D$7</f>
        <v>11552.38875</v>
      </c>
      <c r="N24" s="27">
        <f>'Cena na poramnuvanje'!N24*'Sreden kurs'!$D$7</f>
        <v>10593.648450000001</v>
      </c>
      <c r="O24" s="27">
        <f>'Cena na poramnuvanje'!O24*'Sreden kurs'!$D$7</f>
        <v>10124.093766713881</v>
      </c>
      <c r="P24" s="27">
        <f>'Cena na poramnuvanje'!P24*'Sreden kurs'!$D$7</f>
        <v>9036.8563026315787</v>
      </c>
      <c r="Q24" s="27">
        <f>'Cena na poramnuvanje'!Q24*'Sreden kurs'!$D$7</f>
        <v>9411.5221355104277</v>
      </c>
      <c r="R24" s="27">
        <f>'Cena na poramnuvanje'!R24*'Sreden kurs'!$D$7</f>
        <v>9584.2666662065694</v>
      </c>
      <c r="S24" s="27">
        <f>'Cena na poramnuvanje'!S24*'Sreden kurs'!$D$7</f>
        <v>9417.741750000001</v>
      </c>
      <c r="T24" s="27">
        <f>'Cena na poramnuvanje'!T24*'Sreden kurs'!$D$7</f>
        <v>9038.4457767326749</v>
      </c>
      <c r="U24" s="27">
        <f>'Cena na poramnuvanje'!U24*'Sreden kurs'!$D$7</f>
        <v>10183.85360613497</v>
      </c>
      <c r="V24" s="27">
        <f>'Cena na poramnuvanje'!V24*'Sreden kurs'!$D$7</f>
        <v>11505.38547179005</v>
      </c>
      <c r="W24" s="27">
        <f>'Cena na poramnuvanje'!W24*'Sreden kurs'!$D$7</f>
        <v>12709.848645</v>
      </c>
      <c r="X24" s="27">
        <f>'Cena na poramnuvanje'!X24*'Sreden kurs'!$D$7</f>
        <v>15516.200125177073</v>
      </c>
      <c r="Y24" s="27">
        <f>'Cena na poramnuvanje'!Y24*'Sreden kurs'!$D$7</f>
        <v>10662.852612857141</v>
      </c>
      <c r="Z24" s="27">
        <f>'Cena na poramnuvanje'!Z24*'Sreden kurs'!$D$7</f>
        <v>10191.592001445086</v>
      </c>
      <c r="AA24" s="28">
        <f>'Cena na poramnuvanje'!AA24*'Sreden kurs'!$D$7</f>
        <v>9178.5736370902414</v>
      </c>
    </row>
    <row r="25" spans="2:27" x14ac:dyDescent="0.25">
      <c r="B25" s="63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3853.4697000000001</v>
      </c>
      <c r="J25" s="27">
        <f>'Cena na poramnuvanje'!J25*'Sreden kurs'!$D$7</f>
        <v>3455.7027967741933</v>
      </c>
      <c r="K25" s="27">
        <f>'Cena na poramnuvanje'!K25*'Sreden kurs'!$D$7</f>
        <v>0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07.04.2023</v>
      </c>
      <c r="C28" s="6" t="s">
        <v>26</v>
      </c>
      <c r="D28" s="27">
        <f>'Cena na poramnuvanje'!D28*'Sreden kurs'!$D$8</f>
        <v>8515.2542901118304</v>
      </c>
      <c r="E28" s="27">
        <f>'Cena na poramnuvanje'!E28*'Sreden kurs'!$D$8</f>
        <v>8169.3238004610002</v>
      </c>
      <c r="F28" s="27">
        <f>'Cena na poramnuvanje'!F28*'Sreden kurs'!$D$8</f>
        <v>8012.1239999999989</v>
      </c>
      <c r="G28" s="27">
        <f>'Cena na poramnuvanje'!G28*'Sreden kurs'!$D$8</f>
        <v>8401.0099443286472</v>
      </c>
      <c r="H28" s="27">
        <f>'Cena na poramnuvanje'!H28*'Sreden kurs'!$D$8</f>
        <v>8648.6559200545707</v>
      </c>
      <c r="I28" s="27">
        <f>'Cena na poramnuvanje'!I28*'Sreden kurs'!$D$8</f>
        <v>9763.5182927346777</v>
      </c>
      <c r="J28" s="27">
        <f>'Cena na poramnuvanje'!J28*'Sreden kurs'!$D$8</f>
        <v>9401.714176595744</v>
      </c>
      <c r="K28" s="27">
        <f>'Cena na poramnuvanje'!K28*'Sreden kurs'!$D$8</f>
        <v>10019.168185285054</v>
      </c>
      <c r="L28" s="27">
        <f>'Cena na poramnuvanje'!L28*'Sreden kurs'!$D$8</f>
        <v>10462.947644519392</v>
      </c>
      <c r="M28" s="27">
        <f>'Cena na poramnuvanje'!M28*'Sreden kurs'!$D$8</f>
        <v>10097.387838679246</v>
      </c>
      <c r="N28" s="27">
        <f>'Cena na poramnuvanje'!N28*'Sreden kurs'!$D$8</f>
        <v>9982.0864799999999</v>
      </c>
      <c r="O28" s="27">
        <f>'Cena na poramnuvanje'!O28*'Sreden kurs'!$D$8</f>
        <v>10691.195482960893</v>
      </c>
      <c r="P28" s="27">
        <f>'Cena na poramnuvanje'!P28*'Sreden kurs'!$D$8</f>
        <v>10619.56035</v>
      </c>
      <c r="Q28" s="27">
        <f>'Cena na poramnuvanje'!Q28*'Sreden kurs'!$D$8</f>
        <v>10212.37335</v>
      </c>
      <c r="R28" s="27">
        <f>'Cena na poramnuvanje'!R28*'Sreden kurs'!$D$8</f>
        <v>0</v>
      </c>
      <c r="S28" s="27">
        <f>'Cena na poramnuvanje'!S28*'Sreden kurs'!$D$8</f>
        <v>0</v>
      </c>
      <c r="T28" s="27">
        <f>'Cena na poramnuvanje'!T28*'Sreden kurs'!$D$8</f>
        <v>10749.119849999999</v>
      </c>
      <c r="U28" s="27">
        <f>'Cena na poramnuvanje'!U28*'Sreden kurs'!$D$8</f>
        <v>11163.0933</v>
      </c>
      <c r="V28" s="27">
        <f>'Cena na poramnuvanje'!V28*'Sreden kurs'!$D$8</f>
        <v>11744.131546919432</v>
      </c>
      <c r="W28" s="27">
        <f>'Cena na poramnuvanje'!W28*'Sreden kurs'!$D$8</f>
        <v>12989.882250000002</v>
      </c>
      <c r="X28" s="27">
        <f>'Cena na poramnuvanje'!X28*'Sreden kurs'!$D$8</f>
        <v>13295.889449999999</v>
      </c>
      <c r="Y28" s="27">
        <f>'Cena na poramnuvanje'!Y28*'Sreden kurs'!$D$8</f>
        <v>12694.3632</v>
      </c>
      <c r="Z28" s="27">
        <f>'Cena na poramnuvanje'!Z28*'Sreden kurs'!$D$8</f>
        <v>11453.451459269663</v>
      </c>
      <c r="AA28" s="28">
        <f>'Cena na poramnuvanje'!AA28*'Sreden kurs'!$D$8</f>
        <v>10921.931640874393</v>
      </c>
    </row>
    <row r="29" spans="2:27" x14ac:dyDescent="0.25">
      <c r="B29" s="63"/>
      <c r="C29" s="6" t="s">
        <v>27</v>
      </c>
      <c r="D29" s="27">
        <f>'Cena na poramnuvanje'!D29*'Sreden kurs'!$D$8</f>
        <v>0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0</v>
      </c>
      <c r="K29" s="27">
        <f>'Cena na poramnuvanje'!K29*'Sreden kurs'!$D$8</f>
        <v>0</v>
      </c>
      <c r="L29" s="27">
        <f>'Cena na poramnuvanje'!L29*'Sreden kurs'!$D$8</f>
        <v>0</v>
      </c>
      <c r="M29" s="27">
        <f>'Cena na poramnuvanje'!M29*'Sreden kurs'!$D$8</f>
        <v>0</v>
      </c>
      <c r="N29" s="27">
        <f>'Cena na poramnuvanje'!N29*'Sreden kurs'!$D$8</f>
        <v>0</v>
      </c>
      <c r="O29" s="27">
        <f>'Cena na poramnuvanje'!O29*'Sreden kurs'!$D$8</f>
        <v>0</v>
      </c>
      <c r="P29" s="27">
        <f>'Cena na poramnuvanje'!P29*'Sreden kurs'!$D$8</f>
        <v>0</v>
      </c>
      <c r="Q29" s="27">
        <f>'Cena na poramnuvanje'!Q29*'Sreden kurs'!$D$8</f>
        <v>0</v>
      </c>
      <c r="R29" s="27">
        <f>'Cena na poramnuvanje'!R29*'Sreden kurs'!$D$8</f>
        <v>3035.1804484529075</v>
      </c>
      <c r="S29" s="27">
        <f>'Cena na poramnuvanje'!S29*'Sreden kurs'!$D$8</f>
        <v>2139.984958695652</v>
      </c>
      <c r="T29" s="27">
        <f>'Cena na poramnuvanje'!T29*'Sreden kurs'!$D$8</f>
        <v>0</v>
      </c>
      <c r="U29" s="27">
        <f>'Cena na poramnuvanje'!U29*'Sreden kurs'!$D$8</f>
        <v>0</v>
      </c>
      <c r="V29" s="27">
        <f>'Cena na poramnuvanje'!V29*'Sreden kurs'!$D$8</f>
        <v>0</v>
      </c>
      <c r="W29" s="27">
        <f>'Cena na poramnuvanje'!W29*'Sreden kurs'!$D$8</f>
        <v>0</v>
      </c>
      <c r="X29" s="27">
        <f>'Cena na poramnuvanje'!X29*'Sreden kurs'!$D$8</f>
        <v>0</v>
      </c>
      <c r="Y29" s="27">
        <f>'Cena na poramnuvanje'!Y29*'Sreden kurs'!$D$8</f>
        <v>0</v>
      </c>
      <c r="Z29" s="27">
        <f>'Cena na poramnuvanje'!Z29*'Sreden kurs'!$D$8</f>
        <v>0</v>
      </c>
      <c r="AA29" s="28">
        <f>'Cena na poramnuvanje'!AA29*'Sreden kurs'!$D$8</f>
        <v>0</v>
      </c>
    </row>
    <row r="30" spans="2:27" x14ac:dyDescent="0.25">
      <c r="B30" s="63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0</v>
      </c>
      <c r="H30" s="27">
        <f>'Cena na poramnuvanje'!H30*'Sreden kurs'!$D$8</f>
        <v>0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0</v>
      </c>
      <c r="H31" s="29">
        <f>'Cena na poramnuvanje'!H31*'Sreden kurs'!$D$8</f>
        <v>0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08.04.2023</v>
      </c>
      <c r="C32" s="6" t="s">
        <v>26</v>
      </c>
      <c r="D32" s="27">
        <f>'Cena na poramnuvanje'!D32*'Sreden kurs'!$D$9</f>
        <v>11497.237932000002</v>
      </c>
      <c r="E32" s="27">
        <f>'Cena na poramnuvanje'!E32*'Sreden kurs'!$D$9</f>
        <v>0</v>
      </c>
      <c r="F32" s="27">
        <f>'Cena na poramnuvanje'!F32*'Sreden kurs'!$D$9</f>
        <v>10590.340541999998</v>
      </c>
      <c r="G32" s="27">
        <f>'Cena na poramnuvanje'!G32*'Sreden kurs'!$D$9</f>
        <v>10249.174380999999</v>
      </c>
      <c r="H32" s="27">
        <f>'Cena na poramnuvanje'!H32*'Sreden kurs'!$D$9</f>
        <v>10251.642129</v>
      </c>
      <c r="I32" s="27">
        <f>'Cena na poramnuvanje'!I32*'Sreden kurs'!$D$9</f>
        <v>10379.348088000001</v>
      </c>
      <c r="J32" s="27">
        <f>'Cena na poramnuvanje'!J32*'Sreden kurs'!$D$9</f>
        <v>10641.546313000001</v>
      </c>
      <c r="K32" s="27">
        <f>'Cena na poramnuvanje'!K32*'Sreden kurs'!$D$9</f>
        <v>11964.259241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0</v>
      </c>
      <c r="V32" s="27">
        <f>'Cena na poramnuvanje'!V32*'Sreden kurs'!$D$9</f>
        <v>0</v>
      </c>
      <c r="W32" s="27">
        <f>'Cena na poramnuvanje'!W32*'Sreden kurs'!$D$9</f>
        <v>0</v>
      </c>
      <c r="X32" s="27">
        <f>'Cena na poramnuvanje'!X32*'Sreden kurs'!$D$9</f>
        <v>0</v>
      </c>
      <c r="Y32" s="27">
        <f>'Cena na poramnuvanje'!Y32*'Sreden kurs'!$D$9</f>
        <v>0</v>
      </c>
      <c r="Z32" s="27">
        <f>'Cena na poramnuvanje'!Z32*'Sreden kurs'!$D$9</f>
        <v>11433.483675367263</v>
      </c>
      <c r="AA32" s="28">
        <f>'Cena na poramnuvanje'!AA32*'Sreden kurs'!$D$9</f>
        <v>10703.020986984651</v>
      </c>
    </row>
    <row r="33" spans="2:27" x14ac:dyDescent="0.25">
      <c r="B33" s="63"/>
      <c r="C33" s="6" t="s">
        <v>27</v>
      </c>
      <c r="D33" s="27">
        <f>'Cena na poramnuvanje'!D33*'Sreden kurs'!$D$9</f>
        <v>0</v>
      </c>
      <c r="E33" s="27">
        <f>'Cena na poramnuvanje'!E33*'Sreden kurs'!$D$9</f>
        <v>3515.307026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0</v>
      </c>
      <c r="L33" s="27">
        <f>'Cena na poramnuvanje'!L33*'Sreden kurs'!$D$9</f>
        <v>4124.8407820000002</v>
      </c>
      <c r="M33" s="27">
        <f>'Cena na poramnuvanje'!M33*'Sreden kurs'!$D$9</f>
        <v>4011.941311</v>
      </c>
      <c r="N33" s="27">
        <f>'Cena na poramnuvanje'!N33*'Sreden kurs'!$D$9</f>
        <v>3667.0735279999994</v>
      </c>
      <c r="O33" s="27">
        <f>'Cena na poramnuvanje'!O33*'Sreden kurs'!$D$9</f>
        <v>2863.2046170000003</v>
      </c>
      <c r="P33" s="27">
        <f>'Cena na poramnuvanje'!P33*'Sreden kurs'!$D$9</f>
        <v>2122.6274233024387</v>
      </c>
      <c r="Q33" s="27">
        <f>'Cena na poramnuvanje'!Q33*'Sreden kurs'!$D$9</f>
        <v>2072.5681212741747</v>
      </c>
      <c r="R33" s="27">
        <f>'Cena na poramnuvanje'!R33*'Sreden kurs'!$D$9</f>
        <v>1756.2504010428527</v>
      </c>
      <c r="S33" s="27">
        <f>'Cena na poramnuvanje'!S33*'Sreden kurs'!$D$9</f>
        <v>2036.801627770009</v>
      </c>
      <c r="T33" s="27">
        <f>'Cena na poramnuvanje'!T33*'Sreden kurs'!$D$9</f>
        <v>1866.8412482786887</v>
      </c>
      <c r="U33" s="27">
        <f>'Cena na poramnuvanje'!U33*'Sreden kurs'!$D$9</f>
        <v>2161.3987855096275</v>
      </c>
      <c r="V33" s="27">
        <f>'Cena na poramnuvanje'!V33*'Sreden kurs'!$D$9</f>
        <v>2406.0738853015873</v>
      </c>
      <c r="W33" s="27">
        <f>'Cena na poramnuvanje'!W33*'Sreden kurs'!$D$9</f>
        <v>3002.0255557213113</v>
      </c>
      <c r="X33" s="27">
        <f>'Cena na poramnuvanje'!X33*'Sreden kurs'!$D$9</f>
        <v>2688.7348333999998</v>
      </c>
      <c r="Y33" s="27">
        <f>'Cena na poramnuvanje'!Y33*'Sreden kurs'!$D$9</f>
        <v>3073.2724469981904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09.04.2023</v>
      </c>
      <c r="C36" s="6" t="s">
        <v>26</v>
      </c>
      <c r="D36" s="27">
        <f>'Cena na poramnuvanje'!D36*'Sreden kurs'!$D$10</f>
        <v>10260.356364125</v>
      </c>
      <c r="E36" s="27">
        <f>'Cena na poramnuvanje'!E36*'Sreden kurs'!$D$10</f>
        <v>9448.5692657419349</v>
      </c>
      <c r="F36" s="27">
        <f>'Cena na poramnuvanje'!F36*'Sreden kurs'!$D$10</f>
        <v>11089.442574999999</v>
      </c>
      <c r="G36" s="27">
        <f>'Cena na poramnuvanje'!G36*'Sreden kurs'!$D$10</f>
        <v>10919.167963</v>
      </c>
      <c r="H36" s="27">
        <f>'Cena na poramnuvanje'!H36*'Sreden kurs'!$D$10</f>
        <v>10941.994632</v>
      </c>
      <c r="I36" s="27">
        <f>'Cena na poramnuvanje'!I36*'Sreden kurs'!$D$10</f>
        <v>10906.829222999999</v>
      </c>
      <c r="J36" s="27">
        <f>'Cena na poramnuvanje'!J36*'Sreden kurs'!$D$10</f>
        <v>9620.9510629411761</v>
      </c>
      <c r="K36" s="27">
        <f>'Cena na poramnuvanje'!K36*'Sreden kurs'!$D$10</f>
        <v>9974.1070735233407</v>
      </c>
      <c r="L36" s="27">
        <f>'Cena na poramnuvanje'!L36*'Sreden kurs'!$D$10</f>
        <v>10487.099326103449</v>
      </c>
      <c r="M36" s="27">
        <f>'Cena na poramnuvanje'!M36*'Sreden kurs'!$D$10</f>
        <v>10378.114213999999</v>
      </c>
      <c r="N36" s="27">
        <f>'Cena na poramnuvanje'!N36*'Sreden kurs'!$D$10</f>
        <v>9247.8856300000007</v>
      </c>
      <c r="O36" s="27">
        <f>'Cena na poramnuvanje'!O36*'Sreden kurs'!$D$10</f>
        <v>7777.1078220000009</v>
      </c>
      <c r="P36" s="27">
        <f>'Cena na poramnuvanje'!P36*'Sreden kurs'!$D$10</f>
        <v>6988.3651909579712</v>
      </c>
      <c r="Q36" s="27">
        <f>'Cena na poramnuvanje'!Q36*'Sreden kurs'!$D$10</f>
        <v>4908.4090652598425</v>
      </c>
      <c r="R36" s="27">
        <f>'Cena na poramnuvanje'!R36*'Sreden kurs'!$D$10</f>
        <v>4553.4407717208896</v>
      </c>
      <c r="S36" s="27">
        <f>'Cena na poramnuvanje'!S36*'Sreden kurs'!$D$10</f>
        <v>4488.6925978285717</v>
      </c>
      <c r="T36" s="27">
        <f>'Cena na poramnuvanje'!T36*'Sreden kurs'!$D$10</f>
        <v>6219.3581321842112</v>
      </c>
      <c r="U36" s="27">
        <f>'Cena na poramnuvanje'!U36*'Sreden kurs'!$D$10</f>
        <v>7262.1733361270763</v>
      </c>
      <c r="V36" s="27">
        <f>'Cena na poramnuvanje'!V36*'Sreden kurs'!$D$10</f>
        <v>10654.501989999999</v>
      </c>
      <c r="W36" s="27">
        <f>'Cena na poramnuvanje'!W36*'Sreden kurs'!$D$10</f>
        <v>12021.634382</v>
      </c>
      <c r="X36" s="27">
        <f>'Cena na poramnuvanje'!X36*'Sreden kurs'!$D$10</f>
        <v>12344.292433000001</v>
      </c>
      <c r="Y36" s="27">
        <f>'Cena na poramnuvanje'!Y36*'Sreden kurs'!$D$10</f>
        <v>11690.339213000001</v>
      </c>
      <c r="Z36" s="27">
        <f>'Cena na poramnuvanje'!Z36*'Sreden kurs'!$D$10</f>
        <v>10035.244561547899</v>
      </c>
      <c r="AA36" s="28">
        <f>'Cena na poramnuvanje'!AA36*'Sreden kurs'!$D$10</f>
        <v>8574.7290217936516</v>
      </c>
    </row>
    <row r="37" spans="2:27" x14ac:dyDescent="0.25">
      <c r="B37" s="63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0</v>
      </c>
      <c r="M37" s="27">
        <f>'Cena na poramnuvanje'!M37*'Sreden kurs'!$D$10</f>
        <v>0</v>
      </c>
      <c r="N37" s="27">
        <f>'Cena na poramnuvanje'!N37*'Sreden kurs'!$D$10</f>
        <v>0</v>
      </c>
      <c r="O37" s="27">
        <f>'Cena na poramnuvanje'!O37*'Sreden kurs'!$D$10</f>
        <v>0</v>
      </c>
      <c r="P37" s="27">
        <f>'Cena na poramnuvanje'!P37*'Sreden kurs'!$D$10</f>
        <v>0</v>
      </c>
      <c r="Q37" s="27">
        <f>'Cena na poramnuvanje'!Q37*'Sreden kurs'!$D$10</f>
        <v>0</v>
      </c>
      <c r="R37" s="27">
        <f>'Cena na poramnuvanje'!R37*'Sreden kurs'!$D$10</f>
        <v>0</v>
      </c>
      <c r="S37" s="27">
        <f>'Cena na poramnuvanje'!S37*'Sreden kurs'!$D$10</f>
        <v>0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0</v>
      </c>
      <c r="W37" s="27">
        <f>'Cena na poramnuvanje'!W37*'Sreden kurs'!$D$10</f>
        <v>0</v>
      </c>
      <c r="X37" s="27">
        <f>'Cena na poramnuvanje'!X37*'Sreden kurs'!$D$10</f>
        <v>0</v>
      </c>
      <c r="Y37" s="27">
        <f>'Cena na poramnuvanje'!Y37*'Sreden kurs'!$D$10</f>
        <v>0</v>
      </c>
      <c r="Z37" s="27">
        <f>'Cena na poramnuvanje'!Z37*'Sreden kurs'!$D$10</f>
        <v>0</v>
      </c>
      <c r="AA37" s="28">
        <f>'Cena na poramnuvanje'!AA37*'Sreden kurs'!$D$10</f>
        <v>0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0</v>
      </c>
      <c r="I38" s="27">
        <f>'Cena na poramnuvanje'!I38*'Sreden kurs'!$D$10</f>
        <v>0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0</v>
      </c>
      <c r="I39" s="29">
        <f>'Cena na poramnuvanje'!I39*'Sreden kurs'!$D$10</f>
        <v>0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10.04.2023</v>
      </c>
      <c r="C40" s="6" t="s">
        <v>26</v>
      </c>
      <c r="D40" s="27">
        <f>'Cena na poramnuvanje'!D40*'Sreden kurs'!$D$11</f>
        <v>9088.7158839999993</v>
      </c>
      <c r="E40" s="27">
        <f>'Cena na poramnuvanje'!E40*'Sreden kurs'!$D$11</f>
        <v>7574.7524860000012</v>
      </c>
      <c r="F40" s="27">
        <f>'Cena na poramnuvanje'!F40*'Sreden kurs'!$D$11</f>
        <v>7231.1185769999993</v>
      </c>
      <c r="G40" s="27">
        <f>'Cena na poramnuvanje'!G40*'Sreden kurs'!$D$11</f>
        <v>6653.6655449999989</v>
      </c>
      <c r="H40" s="27">
        <f>'Cena na poramnuvanje'!H40*'Sreden kurs'!$D$11</f>
        <v>6477.8384999999998</v>
      </c>
      <c r="I40" s="27">
        <f>'Cena na poramnuvanje'!I40*'Sreden kurs'!$D$11</f>
        <v>6751.7585279999994</v>
      </c>
      <c r="J40" s="27">
        <f>'Cena na poramnuvanje'!J40*'Sreden kurs'!$D$11</f>
        <v>7403.2439999999997</v>
      </c>
      <c r="K40" s="27">
        <f>'Cena na poramnuvanje'!K40*'Sreden kurs'!$D$11</f>
        <v>7311.9373239999995</v>
      </c>
      <c r="L40" s="27">
        <f>'Cena na poramnuvanje'!L40*'Sreden kurs'!$D$11</f>
        <v>5688.7760769999995</v>
      </c>
      <c r="M40" s="27">
        <f>'Cena na poramnuvanje'!M40*'Sreden kurs'!$D$11</f>
        <v>5132.9158400000006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1423.890596</v>
      </c>
      <c r="Q40" s="27">
        <f>'Cena na poramnuvanje'!Q40*'Sreden kurs'!$D$11</f>
        <v>0</v>
      </c>
      <c r="R40" s="27">
        <f>'Cena na poramnuvanje'!R40*'Sreden kurs'!$D$11</f>
        <v>0</v>
      </c>
      <c r="S40" s="27">
        <f>'Cena na poramnuvanje'!S40*'Sreden kurs'!$D$11</f>
        <v>0</v>
      </c>
      <c r="T40" s="27">
        <f>'Cena na poramnuvanje'!T40*'Sreden kurs'!$D$11</f>
        <v>0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0</v>
      </c>
      <c r="X40" s="27">
        <f>'Cena na poramnuvanje'!X40*'Sreden kurs'!$D$11</f>
        <v>14722.584567999998</v>
      </c>
      <c r="Y40" s="27">
        <f>'Cena na poramnuvanje'!Y40*'Sreden kurs'!$D$11</f>
        <v>0</v>
      </c>
      <c r="Z40" s="27">
        <f>'Cena na poramnuvanje'!Z40*'Sreden kurs'!$D$11</f>
        <v>12750.853915999998</v>
      </c>
      <c r="AA40" s="28">
        <f>'Cena na poramnuvanje'!AA40*'Sreden kurs'!$D$11</f>
        <v>10909.296971000002</v>
      </c>
    </row>
    <row r="41" spans="2:27" x14ac:dyDescent="0.25">
      <c r="B41" s="63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0</v>
      </c>
      <c r="K41" s="27">
        <f>'Cena na poramnuvanje'!K41*'Sreden kurs'!$D$11</f>
        <v>0</v>
      </c>
      <c r="L41" s="27">
        <f>'Cena na poramnuvanje'!L41*'Sreden kurs'!$D$11</f>
        <v>0</v>
      </c>
      <c r="M41" s="27">
        <f>'Cena na poramnuvanje'!M41*'Sreden kurs'!$D$11</f>
        <v>0</v>
      </c>
      <c r="N41" s="27">
        <f>'Cena na poramnuvanje'!N41*'Sreden kurs'!$D$11</f>
        <v>551.15644736853517</v>
      </c>
      <c r="O41" s="27">
        <f>'Cena na poramnuvanje'!O41*'Sreden kurs'!$D$11</f>
        <v>596.98937033333323</v>
      </c>
      <c r="P41" s="27">
        <f>'Cena na poramnuvanje'!P41*'Sreden kurs'!$D$11</f>
        <v>0</v>
      </c>
      <c r="Q41" s="27">
        <f>'Cena na poramnuvanje'!Q41*'Sreden kurs'!$D$11</f>
        <v>100.56073099999999</v>
      </c>
      <c r="R41" s="27">
        <f>'Cena na poramnuvanje'!R41*'Sreden kurs'!$D$11</f>
        <v>149.91569100000001</v>
      </c>
      <c r="S41" s="27">
        <f>'Cena na poramnuvanje'!S41*'Sreden kurs'!$D$11</f>
        <v>134.492266</v>
      </c>
      <c r="T41" s="27">
        <f>'Cena na poramnuvanje'!T41*'Sreden kurs'!$D$11</f>
        <v>264.66597300000001</v>
      </c>
      <c r="U41" s="27">
        <f>'Cena na poramnuvanje'!U41*'Sreden kurs'!$D$11</f>
        <v>420.134097</v>
      </c>
      <c r="V41" s="27">
        <f>'Cena na poramnuvanje'!V41*'Sreden kurs'!$D$11</f>
        <v>2352.6051217272725</v>
      </c>
      <c r="W41" s="27">
        <f>'Cena na poramnuvanje'!W41*'Sreden kurs'!$D$11</f>
        <v>4748.5640889999995</v>
      </c>
      <c r="X41" s="27">
        <f>'Cena na poramnuvanje'!X41*'Sreden kurs'!$D$11</f>
        <v>0</v>
      </c>
      <c r="Y41" s="27">
        <f>'Cena na poramnuvanje'!Y41*'Sreden kurs'!$D$11</f>
        <v>4529.5514540000004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0</v>
      </c>
      <c r="G42" s="27">
        <f>'Cena na poramnuvanje'!G42*'Sreden kurs'!$D$11</f>
        <v>0</v>
      </c>
      <c r="H42" s="27">
        <f>'Cena na poramnuvanje'!H42*'Sreden kurs'!$D$11</f>
        <v>0</v>
      </c>
      <c r="I42" s="27">
        <f>'Cena na poramnuvanje'!I42*'Sreden kurs'!$D$11</f>
        <v>0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0</v>
      </c>
      <c r="G43" s="29">
        <f>'Cena na poramnuvanje'!G43*'Sreden kurs'!$D$11</f>
        <v>0</v>
      </c>
      <c r="H43" s="29">
        <f>'Cena na poramnuvanje'!H43*'Sreden kurs'!$D$11</f>
        <v>0</v>
      </c>
      <c r="I43" s="29">
        <f>'Cena na poramnuvanje'!I43*'Sreden kurs'!$D$11</f>
        <v>0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11.04.2023</v>
      </c>
      <c r="C44" s="6" t="s">
        <v>26</v>
      </c>
      <c r="D44" s="27">
        <f>'Cena na poramnuvanje'!D44*'Sreden kurs'!$D$12</f>
        <v>4711.324260280373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7246.6947</v>
      </c>
      <c r="Q44" s="27">
        <f>'Cena na poramnuvanje'!Q44*'Sreden kurs'!$D$12</f>
        <v>7049.2707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3"/>
      <c r="C45" s="6" t="s">
        <v>27</v>
      </c>
      <c r="D45" s="27">
        <f>'Cena na poramnuvanje'!D45*'Sreden kurs'!$D$12</f>
        <v>0</v>
      </c>
      <c r="E45" s="27">
        <f>'Cena na poramnuvanje'!E45*'Sreden kurs'!$D$12</f>
        <v>270.80878687299895</v>
      </c>
      <c r="F45" s="27">
        <f>'Cena na poramnuvanje'!F45*'Sreden kurs'!$D$12</f>
        <v>239.1765081081081</v>
      </c>
      <c r="G45" s="27">
        <f>'Cena na poramnuvanje'!G45*'Sreden kurs'!$D$12</f>
        <v>82.054349999999999</v>
      </c>
      <c r="H45" s="27">
        <f>'Cena na poramnuvanje'!H45*'Sreden kurs'!$D$12</f>
        <v>175.83074999999999</v>
      </c>
      <c r="I45" s="27">
        <f>'Cena na poramnuvanje'!I45*'Sreden kurs'!$D$12</f>
        <v>1703.5127778290992</v>
      </c>
      <c r="J45" s="27">
        <f>'Cena na poramnuvanje'!J45*'Sreden kurs'!$D$12</f>
        <v>4004.6224499999998</v>
      </c>
      <c r="K45" s="27">
        <f>'Cena na poramnuvanje'!K45*'Sreden kurs'!$D$12</f>
        <v>4795.5523499999999</v>
      </c>
      <c r="L45" s="27">
        <f>'Cena na poramnuvanje'!L45*'Sreden kurs'!$D$12</f>
        <v>4083.8760617988401</v>
      </c>
      <c r="M45" s="27">
        <f>'Cena na poramnuvanje'!M45*'Sreden kurs'!$D$12</f>
        <v>2771.6553987804882</v>
      </c>
      <c r="N45" s="27">
        <f>'Cena na poramnuvanje'!N45*'Sreden kurs'!$D$12</f>
        <v>1855.9824101787003</v>
      </c>
      <c r="O45" s="27">
        <f>'Cena na poramnuvanje'!O45*'Sreden kurs'!$D$12</f>
        <v>1811.0660727272727</v>
      </c>
      <c r="P45" s="27">
        <f>'Cena na poramnuvanje'!P45*'Sreden kurs'!$D$12</f>
        <v>0</v>
      </c>
      <c r="Q45" s="27">
        <f>'Cena na poramnuvanje'!Q45*'Sreden kurs'!$D$12</f>
        <v>0</v>
      </c>
      <c r="R45" s="27">
        <f>'Cena na poramnuvanje'!R45*'Sreden kurs'!$D$12</f>
        <v>2080.97235</v>
      </c>
      <c r="S45" s="27">
        <f>'Cena na poramnuvanje'!S45*'Sreden kurs'!$D$12</f>
        <v>1696.6552942196529</v>
      </c>
      <c r="T45" s="27">
        <f>'Cena na poramnuvanje'!T45*'Sreden kurs'!$D$12</f>
        <v>2172.8978999999999</v>
      </c>
      <c r="U45" s="27">
        <f>'Cena na poramnuvanje'!U45*'Sreden kurs'!$D$12</f>
        <v>3590.0320499999998</v>
      </c>
      <c r="V45" s="27">
        <f>'Cena na poramnuvanje'!V45*'Sreden kurs'!$D$12</f>
        <v>2765.7575077208153</v>
      </c>
      <c r="W45" s="27">
        <f>'Cena na poramnuvanje'!W45*'Sreden kurs'!$D$12</f>
        <v>3008.0799409090905</v>
      </c>
      <c r="X45" s="27">
        <f>'Cena na poramnuvanje'!X45*'Sreden kurs'!$D$12</f>
        <v>3061.7994600000002</v>
      </c>
      <c r="Y45" s="27">
        <f>'Cena na poramnuvanje'!Y45*'Sreden kurs'!$D$12</f>
        <v>3437.577816006381</v>
      </c>
      <c r="Z45" s="27">
        <f>'Cena na poramnuvanje'!Z45*'Sreden kurs'!$D$12</f>
        <v>2421.5287499999999</v>
      </c>
      <c r="AA45" s="28">
        <f>'Cena na poramnuvanje'!AA45*'Sreden kurs'!$D$12</f>
        <v>3430.2420000000002</v>
      </c>
    </row>
    <row r="46" spans="2:27" x14ac:dyDescent="0.25">
      <c r="B46" s="63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12.04.2023</v>
      </c>
      <c r="C48" s="6" t="s">
        <v>26</v>
      </c>
      <c r="D48" s="27">
        <f>'Cena na poramnuvanje'!D48*'Sreden kurs'!$D$13</f>
        <v>0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0</v>
      </c>
      <c r="M48" s="27">
        <f>'Cena na poramnuvanje'!M48*'Sreden kurs'!$D$13</f>
        <v>12208.229879999999</v>
      </c>
      <c r="N48" s="27">
        <f>'Cena na poramnuvanje'!N48*'Sreden kurs'!$D$13</f>
        <v>11098.390800000001</v>
      </c>
      <c r="O48" s="27">
        <f>'Cena na poramnuvanje'!O48*'Sreden kurs'!$D$13</f>
        <v>0</v>
      </c>
      <c r="P48" s="27">
        <f>'Cena na poramnuvanje'!P48*'Sreden kurs'!$D$13</f>
        <v>0</v>
      </c>
      <c r="Q48" s="27">
        <f>'Cena na poramnuvanje'!Q48*'Sreden kurs'!$D$13</f>
        <v>9003.3304800000005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0</v>
      </c>
      <c r="W48" s="27">
        <f>'Cena na poramnuvanje'!W48*'Sreden kurs'!$D$13</f>
        <v>0</v>
      </c>
      <c r="X48" s="27">
        <f>'Cena na poramnuvanje'!X48*'Sreden kurs'!$D$13</f>
        <v>13850.47092</v>
      </c>
      <c r="Y48" s="27">
        <f>'Cena na poramnuvanje'!Y48*'Sreden kurs'!$D$13</f>
        <v>11728.883040000001</v>
      </c>
      <c r="Z48" s="27">
        <f>'Cena na poramnuvanje'!Z48*'Sreden kurs'!$D$13</f>
        <v>9438.8913462686578</v>
      </c>
      <c r="AA48" s="28">
        <f>'Cena na poramnuvanje'!AA48*'Sreden kurs'!$D$13</f>
        <v>7852.9803200000006</v>
      </c>
    </row>
    <row r="49" spans="2:27" x14ac:dyDescent="0.25">
      <c r="B49" s="63"/>
      <c r="C49" s="6" t="s">
        <v>27</v>
      </c>
      <c r="D49" s="27">
        <f>'Cena na poramnuvanje'!D49*'Sreden kurs'!$D$13</f>
        <v>1916.7055465918656</v>
      </c>
      <c r="E49" s="27">
        <f>'Cena na poramnuvanje'!E49*'Sreden kurs'!$D$13</f>
        <v>1608.9273599999999</v>
      </c>
      <c r="F49" s="27">
        <f>'Cena na poramnuvanje'!F49*'Sreden kurs'!$D$13</f>
        <v>2500.99368</v>
      </c>
      <c r="G49" s="27">
        <f>'Cena na poramnuvanje'!G49*'Sreden kurs'!$D$13</f>
        <v>1478.7572399999997</v>
      </c>
      <c r="H49" s="27">
        <f>'Cena na poramnuvanje'!H49*'Sreden kurs'!$D$13</f>
        <v>1506.51864</v>
      </c>
      <c r="I49" s="27">
        <f>'Cena na poramnuvanje'!I49*'Sreden kurs'!$D$13</f>
        <v>1918.0042800000001</v>
      </c>
      <c r="J49" s="27">
        <f>'Cena na poramnuvanje'!J49*'Sreden kurs'!$D$13</f>
        <v>2600.3177999999998</v>
      </c>
      <c r="K49" s="27">
        <f>'Cena na poramnuvanje'!K49*'Sreden kurs'!$D$13</f>
        <v>3260.8437803935594</v>
      </c>
      <c r="L49" s="27">
        <f>'Cena na poramnuvanje'!L49*'Sreden kurs'!$D$13</f>
        <v>3246.199454097421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3447.3489600000007</v>
      </c>
      <c r="P49" s="27">
        <f>'Cena na poramnuvanje'!P49*'Sreden kurs'!$D$13</f>
        <v>3111.1275599999999</v>
      </c>
      <c r="Q49" s="27">
        <f>'Cena na poramnuvanje'!Q49*'Sreden kurs'!$D$13</f>
        <v>0</v>
      </c>
      <c r="R49" s="27">
        <f>'Cena na poramnuvanje'!R49*'Sreden kurs'!$D$13</f>
        <v>2571.5336115789469</v>
      </c>
      <c r="S49" s="27">
        <f>'Cena na poramnuvanje'!S49*'Sreden kurs'!$D$13</f>
        <v>1870.8979406546118</v>
      </c>
      <c r="T49" s="27">
        <f>'Cena na poramnuvanje'!T49*'Sreden kurs'!$D$13</f>
        <v>1857.3062066666666</v>
      </c>
      <c r="U49" s="27">
        <f>'Cena na poramnuvanje'!U49*'Sreden kurs'!$D$13</f>
        <v>2036.7685534883724</v>
      </c>
      <c r="V49" s="27">
        <f>'Cena na poramnuvanje'!V49*'Sreden kurs'!$D$13</f>
        <v>4111.7718000000004</v>
      </c>
      <c r="W49" s="27">
        <f>'Cena na poramnuvanje'!W49*'Sreden kurs'!$D$13</f>
        <v>4834.1851200000001</v>
      </c>
      <c r="X49" s="27">
        <f>'Cena na poramnuvanje'!X49*'Sreden kurs'!$D$13</f>
        <v>0</v>
      </c>
      <c r="Y49" s="27">
        <f>'Cena na poramnuvanje'!Y49*'Sreden kurs'!$D$13</f>
        <v>0</v>
      </c>
      <c r="Z49" s="27">
        <f>'Cena na poramnuvanje'!Z49*'Sreden kurs'!$D$13</f>
        <v>0</v>
      </c>
      <c r="AA49" s="28">
        <f>'Cena na poramnuvanje'!AA49*'Sreden kurs'!$D$13</f>
        <v>0</v>
      </c>
    </row>
    <row r="50" spans="2:27" x14ac:dyDescent="0.25">
      <c r="B50" s="63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0</v>
      </c>
      <c r="I50" s="27">
        <f>'Cena na poramnuvanje'!I50*'Sreden kurs'!$D$13</f>
        <v>0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0</v>
      </c>
      <c r="I51" s="29">
        <f>'Cena na poramnuvanje'!I51*'Sreden kurs'!$D$13</f>
        <v>0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13.04.2023</v>
      </c>
      <c r="C52" s="6" t="s">
        <v>26</v>
      </c>
      <c r="D52" s="27">
        <f>'Cena na poramnuvanje'!D52*'Sreden kurs'!$D$14</f>
        <v>7927.5446349444264</v>
      </c>
      <c r="E52" s="27">
        <f>'Cena na poramnuvanje'!E52*'Sreden kurs'!$D$14</f>
        <v>7871.6864400000004</v>
      </c>
      <c r="F52" s="27">
        <f>'Cena na poramnuvanje'!F52*'Sreden kurs'!$D$14</f>
        <v>7792.7475599999998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9014.8949032913079</v>
      </c>
      <c r="J52" s="27">
        <f>'Cena na poramnuvanje'!J52*'Sreden kurs'!$D$14</f>
        <v>11947.376018901927</v>
      </c>
      <c r="K52" s="27">
        <f>'Cena na poramnuvanje'!K52*'Sreden kurs'!$D$14</f>
        <v>0</v>
      </c>
      <c r="L52" s="27">
        <f>'Cena na poramnuvanje'!L52*'Sreden kurs'!$D$14</f>
        <v>0</v>
      </c>
      <c r="M52" s="27">
        <f>'Cena na poramnuvanje'!M52*'Sreden kurs'!$D$14</f>
        <v>0</v>
      </c>
      <c r="N52" s="27">
        <f>'Cena na poramnuvanje'!N52*'Sreden kurs'!$D$14</f>
        <v>0</v>
      </c>
      <c r="O52" s="27">
        <f>'Cena na poramnuvanje'!O52*'Sreden kurs'!$D$14</f>
        <v>0</v>
      </c>
      <c r="P52" s="27">
        <f>'Cena na poramnuvanje'!P52*'Sreden kurs'!$D$14</f>
        <v>0</v>
      </c>
      <c r="Q52" s="27">
        <f>'Cena na poramnuvanje'!Q52*'Sreden kurs'!$D$14</f>
        <v>0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0</v>
      </c>
      <c r="U52" s="27">
        <f>'Cena na poramnuvanje'!U52*'Sreden kurs'!$D$14</f>
        <v>0</v>
      </c>
      <c r="V52" s="27">
        <f>'Cena na poramnuvanje'!V52*'Sreden kurs'!$D$14</f>
        <v>0</v>
      </c>
      <c r="W52" s="27">
        <f>'Cena na poramnuvanje'!W52*'Sreden kurs'!$D$14</f>
        <v>0</v>
      </c>
      <c r="X52" s="27">
        <f>'Cena na poramnuvanje'!X52*'Sreden kurs'!$D$14</f>
        <v>16683.855629999998</v>
      </c>
      <c r="Y52" s="27">
        <f>'Cena na poramnuvanje'!Y52*'Sreden kurs'!$D$14</f>
        <v>0</v>
      </c>
      <c r="Z52" s="27">
        <f>'Cena na poramnuvanje'!Z52*'Sreden kurs'!$D$14</f>
        <v>0</v>
      </c>
      <c r="AA52" s="28">
        <f>'Cena na poramnuvanje'!AA52*'Sreden kurs'!$D$14</f>
        <v>0</v>
      </c>
    </row>
    <row r="53" spans="2:27" x14ac:dyDescent="0.25">
      <c r="B53" s="63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4822.0554899999997</v>
      </c>
      <c r="L53" s="27">
        <f>'Cena na poramnuvanje'!L53*'Sreden kurs'!$D$14</f>
        <v>4703.6471699999993</v>
      </c>
      <c r="M53" s="27">
        <f>'Cena na poramnuvanje'!M53*'Sreden kurs'!$D$14</f>
        <v>3529.977930571345</v>
      </c>
      <c r="N53" s="27">
        <f>'Cena na poramnuvanje'!N53*'Sreden kurs'!$D$14</f>
        <v>2860.6471047366199</v>
      </c>
      <c r="O53" s="27">
        <f>'Cena na poramnuvanje'!O53*'Sreden kurs'!$D$14</f>
        <v>2391.1249357519332</v>
      </c>
      <c r="P53" s="27">
        <f>'Cena na poramnuvanje'!P53*'Sreden kurs'!$D$14</f>
        <v>2407.8189964735643</v>
      </c>
      <c r="Q53" s="27">
        <f>'Cena na poramnuvanje'!Q53*'Sreden kurs'!$D$14</f>
        <v>2569.8165139316238</v>
      </c>
      <c r="R53" s="27">
        <f>'Cena na poramnuvanje'!R53*'Sreden kurs'!$D$14</f>
        <v>2841.9723587999997</v>
      </c>
      <c r="S53" s="27">
        <f>'Cena na poramnuvanje'!S53*'Sreden kurs'!$D$14</f>
        <v>2999.5609549229735</v>
      </c>
      <c r="T53" s="27">
        <f>'Cena na poramnuvanje'!T53*'Sreden kurs'!$D$14</f>
        <v>2362.7962254928034</v>
      </c>
      <c r="U53" s="27">
        <f>'Cena na poramnuvanje'!U53*'Sreden kurs'!$D$14</f>
        <v>2539.13299269135</v>
      </c>
      <c r="V53" s="27">
        <f>'Cena na poramnuvanje'!V53*'Sreden kurs'!$D$14</f>
        <v>2701.1212766666667</v>
      </c>
      <c r="W53" s="27">
        <f>'Cena na poramnuvanje'!W53*'Sreden kurs'!$D$14</f>
        <v>3165.9238453160133</v>
      </c>
      <c r="X53" s="27">
        <f>'Cena na poramnuvanje'!X53*'Sreden kurs'!$D$14</f>
        <v>0</v>
      </c>
      <c r="Y53" s="27">
        <f>'Cena na poramnuvanje'!Y53*'Sreden kurs'!$D$14</f>
        <v>4935.5301300000001</v>
      </c>
      <c r="Z53" s="27">
        <f>'Cena na poramnuvanje'!Z53*'Sreden kurs'!$D$14</f>
        <v>3633.370684615385</v>
      </c>
      <c r="AA53" s="28">
        <f>'Cena na poramnuvanje'!AA53*'Sreden kurs'!$D$14</f>
        <v>3010.4230317045981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2246.6745299999998</v>
      </c>
      <c r="H54" s="27">
        <f>'Cena na poramnuvanje'!H54*'Sreden kurs'!$D$14</f>
        <v>2653.0864200000001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6740.0235900000007</v>
      </c>
      <c r="H55" s="29">
        <f>'Cena na poramnuvanje'!H55*'Sreden kurs'!$D$14</f>
        <v>7958.6425500000005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14.04.2023</v>
      </c>
      <c r="C56" s="6" t="s">
        <v>26</v>
      </c>
      <c r="D56" s="27">
        <f>'Cena na poramnuvanje'!D56*'Sreden kurs'!$D$15</f>
        <v>10917.793617999996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15930.462439000001</v>
      </c>
      <c r="L56" s="27">
        <f>'Cena na poramnuvanje'!L56*'Sreden kurs'!$D$15</f>
        <v>15615.514232</v>
      </c>
      <c r="M56" s="27">
        <f>'Cena na poramnuvanje'!M56*'Sreden kurs'!$D$15</f>
        <v>13989.000888999999</v>
      </c>
      <c r="N56" s="27">
        <f>'Cena na poramnuvanje'!N56*'Sreden kurs'!$D$15</f>
        <v>12584.985203</v>
      </c>
      <c r="O56" s="27">
        <f>'Cena na poramnuvanje'!O56*'Sreden kurs'!$D$15</f>
        <v>11466.949885</v>
      </c>
      <c r="P56" s="27">
        <f>'Cena na poramnuvanje'!P56*'Sreden kurs'!$D$15</f>
        <v>0</v>
      </c>
      <c r="Q56" s="27">
        <f>'Cena na poramnuvanje'!Q56*'Sreden kurs'!$D$15</f>
        <v>9383.919520520798</v>
      </c>
      <c r="R56" s="27">
        <f>'Cena na poramnuvanje'!R56*'Sreden kurs'!$D$15</f>
        <v>8769.7104019999988</v>
      </c>
      <c r="S56" s="27">
        <f>'Cena na poramnuvanje'!S56*'Sreden kurs'!$D$15</f>
        <v>0</v>
      </c>
      <c r="T56" s="27">
        <f>'Cena na poramnuvanje'!T56*'Sreden kurs'!$D$15</f>
        <v>0</v>
      </c>
      <c r="U56" s="27">
        <f>'Cena na poramnuvanje'!U56*'Sreden kurs'!$D$15</f>
        <v>0</v>
      </c>
      <c r="V56" s="27">
        <f>'Cena na poramnuvanje'!V56*'Sreden kurs'!$D$15</f>
        <v>0</v>
      </c>
      <c r="W56" s="27">
        <f>'Cena na poramnuvanje'!W56*'Sreden kurs'!$D$15</f>
        <v>0</v>
      </c>
      <c r="X56" s="27">
        <f>'Cena na poramnuvanje'!X56*'Sreden kurs'!$D$15</f>
        <v>0</v>
      </c>
      <c r="Y56" s="27">
        <f>'Cena na poramnuvanje'!Y56*'Sreden kurs'!$D$15</f>
        <v>0</v>
      </c>
      <c r="Z56" s="27">
        <f>'Cena na poramnuvanje'!Z56*'Sreden kurs'!$D$15</f>
        <v>0</v>
      </c>
      <c r="AA56" s="28">
        <f>'Cena na poramnuvanje'!AA56*'Sreden kurs'!$D$15</f>
        <v>0</v>
      </c>
    </row>
    <row r="57" spans="2:27" x14ac:dyDescent="0.25">
      <c r="B57" s="63"/>
      <c r="C57" s="6" t="s">
        <v>27</v>
      </c>
      <c r="D57" s="27">
        <f>'Cena na poramnuvanje'!D57*'Sreden kurs'!$D$15</f>
        <v>0</v>
      </c>
      <c r="E57" s="27">
        <f>'Cena na poramnuvanje'!E57*'Sreden kurs'!$D$15</f>
        <v>3476.1406799999995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2089.3391959200644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3439.1604599999991</v>
      </c>
      <c r="T57" s="27">
        <f>'Cena na poramnuvanje'!T57*'Sreden kurs'!$D$15</f>
        <v>2587.9447742487046</v>
      </c>
      <c r="U57" s="27">
        <f>'Cena na poramnuvanje'!U57*'Sreden kurs'!$D$15</f>
        <v>2156.7929835762711</v>
      </c>
      <c r="V57" s="27">
        <f>'Cena na poramnuvanje'!V57*'Sreden kurs'!$D$15</f>
        <v>2555.0397081904762</v>
      </c>
      <c r="W57" s="27">
        <f>'Cena na poramnuvanje'!W57*'Sreden kurs'!$D$15</f>
        <v>4642.8666210000001</v>
      </c>
      <c r="X57" s="27">
        <f>'Cena na poramnuvanje'!X57*'Sreden kurs'!$D$15</f>
        <v>4672.4507969999995</v>
      </c>
      <c r="Y57" s="27">
        <f>'Cena na poramnuvanje'!Y57*'Sreden kurs'!$D$15</f>
        <v>4194.7896220000002</v>
      </c>
      <c r="Z57" s="27">
        <f>'Cena na poramnuvanje'!Z57*'Sreden kurs'!$D$15</f>
        <v>4009.2721849999998</v>
      </c>
      <c r="AA57" s="28">
        <f>'Cena na poramnuvanje'!AA57*'Sreden kurs'!$D$15</f>
        <v>3713.430425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3591.3956990000001</v>
      </c>
      <c r="G58" s="27">
        <f>'Cena na poramnuvanje'!G58*'Sreden kurs'!$D$15</f>
        <v>3476.14068</v>
      </c>
      <c r="H58" s="27">
        <f>'Cena na poramnuvanje'!H58*'Sreden kurs'!$D$15</f>
        <v>3486.6184089999997</v>
      </c>
      <c r="I58" s="27">
        <f>'Cena na poramnuvanje'!I58*'Sreden kurs'!$D$15</f>
        <v>3926.0666900000001</v>
      </c>
      <c r="J58" s="27">
        <f>'Cena na poramnuvanje'!J58*'Sreden kurs'!$D$15</f>
        <v>4460.4308689999998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10774.187097</v>
      </c>
      <c r="G59" s="29">
        <f>'Cena na poramnuvanje'!G59*'Sreden kurs'!$D$15</f>
        <v>10428.422039999999</v>
      </c>
      <c r="H59" s="29">
        <f>'Cena na poramnuvanje'!H59*'Sreden kurs'!$D$15</f>
        <v>10459.855227</v>
      </c>
      <c r="I59" s="29">
        <f>'Cena na poramnuvanje'!I59*'Sreden kurs'!$D$15</f>
        <v>11778.200069999999</v>
      </c>
      <c r="J59" s="29">
        <f>'Cena na poramnuvanje'!J59*'Sreden kurs'!$D$15</f>
        <v>13381.292606999999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15.04.2023</v>
      </c>
      <c r="C60" s="6" t="s">
        <v>26</v>
      </c>
      <c r="D60" s="27">
        <f>'Cena na poramnuvanje'!D60*'Sreden kurs'!$D$16</f>
        <v>0</v>
      </c>
      <c r="E60" s="27">
        <f>'Cena na poramnuvanje'!E60*'Sreden kurs'!$D$16</f>
        <v>0</v>
      </c>
      <c r="F60" s="27">
        <f>'Cena na poramnuvanje'!F60*'Sreden kurs'!$D$16</f>
        <v>0</v>
      </c>
      <c r="G60" s="27">
        <f>'Cena na poramnuvanje'!G60*'Sreden kurs'!$D$16</f>
        <v>9984.6594000000005</v>
      </c>
      <c r="H60" s="27">
        <f>'Cena na poramnuvanje'!H60*'Sreden kurs'!$D$16</f>
        <v>9720.2508269999998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9416.396686</v>
      </c>
      <c r="N60" s="27">
        <f>'Cena na poramnuvanje'!N60*'Sreden kurs'!$D$16</f>
        <v>0</v>
      </c>
      <c r="O60" s="27">
        <f>'Cena na poramnuvanje'!O60*'Sreden kurs'!$D$16</f>
        <v>8409.5918695317978</v>
      </c>
      <c r="P60" s="27">
        <f>'Cena na poramnuvanje'!P60*'Sreden kurs'!$D$16</f>
        <v>7378.8578719653633</v>
      </c>
      <c r="Q60" s="27">
        <f>'Cena na poramnuvanje'!Q60*'Sreden kurs'!$D$16</f>
        <v>7863.2274459999999</v>
      </c>
      <c r="R60" s="27">
        <f>'Cena na poramnuvanje'!R60*'Sreden kurs'!$D$16</f>
        <v>0</v>
      </c>
      <c r="S60" s="27">
        <f>'Cena na poramnuvanje'!S60*'Sreden kurs'!$D$16</f>
        <v>7578.4797519999993</v>
      </c>
      <c r="T60" s="27">
        <f>'Cena na poramnuvanje'!T60*'Sreden kurs'!$D$16</f>
        <v>0</v>
      </c>
      <c r="U60" s="27">
        <f>'Cena na poramnuvanje'!U60*'Sreden kurs'!$D$16</f>
        <v>8677.3177685418323</v>
      </c>
      <c r="V60" s="27">
        <f>'Cena na poramnuvanje'!V60*'Sreden kurs'!$D$16</f>
        <v>10409.315592999999</v>
      </c>
      <c r="W60" s="27">
        <f>'Cena na poramnuvanje'!W60*'Sreden kurs'!$D$16</f>
        <v>11185.784870730155</v>
      </c>
      <c r="X60" s="27">
        <f>'Cena na poramnuvanje'!X60*'Sreden kurs'!$D$16</f>
        <v>11270.256809307895</v>
      </c>
      <c r="Y60" s="27">
        <f>'Cena na poramnuvanje'!Y60*'Sreden kurs'!$D$16</f>
        <v>10237.337025433331</v>
      </c>
      <c r="Z60" s="27">
        <f>'Cena na poramnuvanje'!Z60*'Sreden kurs'!$D$16</f>
        <v>10714.677685981093</v>
      </c>
      <c r="AA60" s="28">
        <f>'Cena na poramnuvanje'!AA60*'Sreden kurs'!$D$16</f>
        <v>9556.4316131025644</v>
      </c>
    </row>
    <row r="61" spans="2:27" x14ac:dyDescent="0.25">
      <c r="B61" s="63"/>
      <c r="C61" s="6" t="s">
        <v>27</v>
      </c>
      <c r="D61" s="27">
        <f>'Cena na poramnuvanje'!D61*'Sreden kurs'!$D$16</f>
        <v>3818.207715</v>
      </c>
      <c r="E61" s="27">
        <f>'Cena na poramnuvanje'!E61*'Sreden kurs'!$D$16</f>
        <v>2228.8870588410105</v>
      </c>
      <c r="F61" s="27">
        <f>'Cena na poramnuvanje'!F61*'Sreden kurs'!$D$16</f>
        <v>2462.8472213828172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0</v>
      </c>
      <c r="J61" s="27">
        <f>'Cena na poramnuvanje'!J61*'Sreden kurs'!$D$16</f>
        <v>1961.1843340000003</v>
      </c>
      <c r="K61" s="27">
        <f>'Cena na poramnuvanje'!K61*'Sreden kurs'!$D$16</f>
        <v>3237.6182610000001</v>
      </c>
      <c r="L61" s="27">
        <f>'Cena na poramnuvanje'!L61*'Sreden kurs'!$D$16</f>
        <v>3279.5291769999999</v>
      </c>
      <c r="M61" s="27">
        <f>'Cena na poramnuvanje'!M61*'Sreden kurs'!$D$16</f>
        <v>0</v>
      </c>
      <c r="N61" s="27">
        <f>'Cena na poramnuvanje'!N61*'Sreden kurs'!$D$16</f>
        <v>3038.5414099999998</v>
      </c>
      <c r="O61" s="27">
        <f>'Cena na poramnuvanje'!O61*'Sreden kurs'!$D$16</f>
        <v>0</v>
      </c>
      <c r="P61" s="27">
        <f>'Cena na poramnuvanje'!P61*'Sreden kurs'!$D$16</f>
        <v>0</v>
      </c>
      <c r="Q61" s="27">
        <f>'Cena na poramnuvanje'!Q61*'Sreden kurs'!$D$16</f>
        <v>0</v>
      </c>
      <c r="R61" s="27">
        <f>'Cena na poramnuvanje'!R61*'Sreden kurs'!$D$16</f>
        <v>2596.0114439999998</v>
      </c>
      <c r="S61" s="27">
        <f>'Cena na poramnuvanje'!S61*'Sreden kurs'!$D$16</f>
        <v>0</v>
      </c>
      <c r="T61" s="27">
        <f>'Cena na poramnuvanje'!T61*'Sreden kurs'!$D$16</f>
        <v>2978.1403839999998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0</v>
      </c>
      <c r="X61" s="27">
        <f>'Cena na poramnuvanje'!X61*'Sreden kurs'!$D$16</f>
        <v>0</v>
      </c>
      <c r="Y61" s="27">
        <f>'Cena na poramnuvanje'!Y61*'Sreden kurs'!$D$16</f>
        <v>0</v>
      </c>
      <c r="Z61" s="27">
        <f>'Cena na poramnuvanje'!Z61*'Sreden kurs'!$D$16</f>
        <v>0</v>
      </c>
      <c r="AA61" s="28">
        <f>'Cena na poramnuvanje'!AA61*'Sreden kurs'!$D$16</f>
        <v>0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3191.3929859999998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9573.5626210000009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16.04.2023</v>
      </c>
      <c r="C64" s="6" t="s">
        <v>26</v>
      </c>
      <c r="D64" s="27">
        <f>'Cena na poramnuvanje'!D64*'Sreden kurs'!$D$17</f>
        <v>8933.3614848771922</v>
      </c>
      <c r="E64" s="27">
        <f>'Cena na poramnuvanje'!E64*'Sreden kurs'!$D$17</f>
        <v>8416.3201719416065</v>
      </c>
      <c r="F64" s="27">
        <f>'Cena na poramnuvanje'!F64*'Sreden kurs'!$D$17</f>
        <v>8220.7029059999986</v>
      </c>
      <c r="G64" s="27">
        <f>'Cena na poramnuvanje'!G64*'Sreden kurs'!$D$17</f>
        <v>8093.7374839999993</v>
      </c>
      <c r="H64" s="27">
        <f>'Cena na poramnuvanje'!H64*'Sreden kurs'!$D$17</f>
        <v>8217.0048839999999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0</v>
      </c>
      <c r="L64" s="27">
        <f>'Cena na poramnuvanje'!L64*'Sreden kurs'!$D$17</f>
        <v>8844.4359499999991</v>
      </c>
      <c r="M64" s="27">
        <f>'Cena na poramnuvanje'!M64*'Sreden kurs'!$D$17</f>
        <v>9186.0779249999996</v>
      </c>
      <c r="N64" s="27">
        <f>'Cena na poramnuvanje'!N64*'Sreden kurs'!$D$17</f>
        <v>0</v>
      </c>
      <c r="O64" s="27">
        <f>'Cena na poramnuvanje'!O64*'Sreden kurs'!$D$17</f>
        <v>0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7525.4747699999989</v>
      </c>
      <c r="S64" s="27">
        <f>'Cena na poramnuvanje'!S64*'Sreden kurs'!$D$17</f>
        <v>7489.39979496875</v>
      </c>
      <c r="T64" s="27">
        <f>'Cena na poramnuvanje'!T64*'Sreden kurs'!$D$17</f>
        <v>0</v>
      </c>
      <c r="U64" s="27">
        <f>'Cena na poramnuvanje'!U64*'Sreden kurs'!$D$17</f>
        <v>0</v>
      </c>
      <c r="V64" s="27">
        <f>'Cena na poramnuvanje'!V64*'Sreden kurs'!$D$17</f>
        <v>0</v>
      </c>
      <c r="W64" s="27">
        <f>'Cena na poramnuvanje'!W64*'Sreden kurs'!$D$17</f>
        <v>0</v>
      </c>
      <c r="X64" s="27">
        <f>'Cena na poramnuvanje'!X64*'Sreden kurs'!$D$17</f>
        <v>0</v>
      </c>
      <c r="Y64" s="27">
        <f>'Cena na poramnuvanje'!Y64*'Sreden kurs'!$D$17</f>
        <v>0</v>
      </c>
      <c r="Z64" s="27">
        <f>'Cena na poramnuvanje'!Z64*'Sreden kurs'!$D$17</f>
        <v>0</v>
      </c>
      <c r="AA64" s="28">
        <f>'Cena na poramnuvanje'!AA64*'Sreden kurs'!$D$17</f>
        <v>0</v>
      </c>
    </row>
    <row r="65" spans="2:27" x14ac:dyDescent="0.25">
      <c r="B65" s="63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0</v>
      </c>
      <c r="H65" s="27">
        <f>'Cena na poramnuvanje'!H65*'Sreden kurs'!$D$17</f>
        <v>0</v>
      </c>
      <c r="I65" s="27">
        <f>'Cena na poramnuvanje'!I65*'Sreden kurs'!$D$17</f>
        <v>1922.9714399999998</v>
      </c>
      <c r="J65" s="27">
        <f>'Cena na poramnuvanje'!J65*'Sreden kurs'!$D$17</f>
        <v>1922.9714399999998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2053.6348840000001</v>
      </c>
      <c r="O65" s="27">
        <f>'Cena na poramnuvanje'!O65*'Sreden kurs'!$D$17</f>
        <v>1994.6787135901639</v>
      </c>
      <c r="P65" s="27">
        <f>'Cena na poramnuvanje'!P65*'Sreden kurs'!$D$17</f>
        <v>1925.1523247692303</v>
      </c>
      <c r="Q65" s="27">
        <f>'Cena na poramnuvanje'!Q65*'Sreden kurs'!$D$17</f>
        <v>0</v>
      </c>
      <c r="R65" s="27">
        <f>'Cena na poramnuvanje'!R65*'Sreden kurs'!$D$17</f>
        <v>0</v>
      </c>
      <c r="S65" s="27">
        <f>'Cena na poramnuvanje'!S65*'Sreden kurs'!$D$17</f>
        <v>0</v>
      </c>
      <c r="T65" s="27">
        <f>'Cena na poramnuvanje'!T65*'Sreden kurs'!$D$17</f>
        <v>0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2589.848074</v>
      </c>
      <c r="Y65" s="27">
        <f>'Cena na poramnuvanje'!Y65*'Sreden kurs'!$D$17</f>
        <v>0</v>
      </c>
      <c r="Z65" s="27">
        <f>'Cena na poramnuvanje'!Z65*'Sreden kurs'!$D$17</f>
        <v>2403.7143000000001</v>
      </c>
      <c r="AA65" s="28">
        <f>'Cena na poramnuvanje'!AA65*'Sreden kurs'!$D$17</f>
        <v>0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3185.8459529999996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3024.981996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2936.8458049999999</v>
      </c>
      <c r="U66" s="27">
        <f>'Cena na poramnuvanje'!U66*'Sreden kurs'!$D$17</f>
        <v>3087.2320330000002</v>
      </c>
      <c r="V66" s="27">
        <f>'Cena na poramnuvanje'!V66*'Sreden kurs'!$D$17</f>
        <v>3550.7174569999997</v>
      </c>
      <c r="W66" s="27">
        <f>'Cena na poramnuvanje'!W66*'Sreden kurs'!$D$17</f>
        <v>4094.9430279999997</v>
      </c>
      <c r="X66" s="27">
        <f>'Cena na poramnuvanje'!X66*'Sreden kurs'!$D$17</f>
        <v>0</v>
      </c>
      <c r="Y66" s="27">
        <f>'Cena na poramnuvanje'!Y66*'Sreden kurs'!$D$17</f>
        <v>4160.2747499999996</v>
      </c>
      <c r="Z66" s="27">
        <f>'Cena na poramnuvanje'!Z66*'Sreden kurs'!$D$17</f>
        <v>0</v>
      </c>
      <c r="AA66" s="28">
        <f>'Cena na poramnuvanje'!AA66*'Sreden kurs'!$D$17</f>
        <v>3863.2003159999999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9556.9215220000006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9074.9459879999995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8809.9210779999994</v>
      </c>
      <c r="U67" s="29">
        <f>'Cena na poramnuvanje'!U67*'Sreden kurs'!$D$17</f>
        <v>9261.0797619999994</v>
      </c>
      <c r="V67" s="29">
        <f>'Cena na poramnuvanje'!V67*'Sreden kurs'!$D$17</f>
        <v>10651.536033999999</v>
      </c>
      <c r="W67" s="29">
        <f>'Cena na poramnuvanje'!W67*'Sreden kurs'!$D$17</f>
        <v>12284.829083999999</v>
      </c>
      <c r="X67" s="29">
        <f>'Cena na poramnuvanje'!X67*'Sreden kurs'!$D$17</f>
        <v>0</v>
      </c>
      <c r="Y67" s="29">
        <f>'Cena na poramnuvanje'!Y67*'Sreden kurs'!$D$17</f>
        <v>12480.82425</v>
      </c>
      <c r="Z67" s="29">
        <f>'Cena na poramnuvanje'!Z67*'Sreden kurs'!$D$17</f>
        <v>0</v>
      </c>
      <c r="AA67" s="30">
        <f>'Cena na poramnuvanje'!AA67*'Sreden kurs'!$D$17</f>
        <v>11588.984611</v>
      </c>
    </row>
    <row r="68" spans="2:27" ht="15.75" thickTop="1" x14ac:dyDescent="0.25">
      <c r="B68" s="62" t="str">
        <f>'Cena na poramnuvanje'!B68:B71</f>
        <v>17.04.2023</v>
      </c>
      <c r="C68" s="6" t="s">
        <v>26</v>
      </c>
      <c r="D68" s="27">
        <f>'Cena na poramnuvanje'!D68*'Sreden kurs'!$D$18</f>
        <v>9189.5372594615383</v>
      </c>
      <c r="E68" s="27">
        <f>'Cena na poramnuvanje'!E68*'Sreden kurs'!$D$18</f>
        <v>8898.6736059999985</v>
      </c>
      <c r="F68" s="27">
        <f>'Cena na poramnuvanje'!F68*'Sreden kurs'!$D$18</f>
        <v>10073.411928</v>
      </c>
      <c r="G68" s="27">
        <f>'Cena na poramnuvanje'!G68*'Sreden kurs'!$D$18</f>
        <v>8566.467963000001</v>
      </c>
      <c r="H68" s="27">
        <f>'Cena na poramnuvanje'!H68*'Sreden kurs'!$D$18</f>
        <v>10169.5605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0</v>
      </c>
      <c r="N68" s="27">
        <f>'Cena na poramnuvanje'!N68*'Sreden kurs'!$D$18</f>
        <v>0</v>
      </c>
      <c r="O68" s="27">
        <f>'Cena na poramnuvanje'!O68*'Sreden kurs'!$D$18</f>
        <v>0</v>
      </c>
      <c r="P68" s="27">
        <f>'Cena na poramnuvanje'!P68*'Sreden kurs'!$D$18</f>
        <v>0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9799.0186955999998</v>
      </c>
      <c r="W68" s="27">
        <f>'Cena na poramnuvanje'!W68*'Sreden kurs'!$D$18</f>
        <v>11503.930104999999</v>
      </c>
      <c r="X68" s="27">
        <f>'Cena na poramnuvanje'!X68*'Sreden kurs'!$D$18</f>
        <v>0</v>
      </c>
      <c r="Y68" s="27">
        <f>'Cena na poramnuvanje'!Y68*'Sreden kurs'!$D$18</f>
        <v>10753.231639</v>
      </c>
      <c r="Z68" s="27">
        <f>'Cena na poramnuvanje'!Z68*'Sreden kurs'!$D$18</f>
        <v>9837.0186731818176</v>
      </c>
      <c r="AA68" s="28">
        <f>'Cena na poramnuvanje'!AA68*'Sreden kurs'!$D$18</f>
        <v>8742.4558817692305</v>
      </c>
    </row>
    <row r="69" spans="2:27" x14ac:dyDescent="0.25">
      <c r="B69" s="63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2077.0556900000001</v>
      </c>
      <c r="J69" s="27">
        <f>'Cena na poramnuvanje'!J69*'Sreden kurs'!$D$18</f>
        <v>2488.768806</v>
      </c>
      <c r="K69" s="27">
        <f>'Cena na poramnuvanje'!K69*'Sreden kurs'!$D$18</f>
        <v>0</v>
      </c>
      <c r="L69" s="27">
        <f>'Cena na poramnuvanje'!L69*'Sreden kurs'!$D$18</f>
        <v>2936.8458049999999</v>
      </c>
      <c r="M69" s="27">
        <f>'Cena na poramnuvanje'!M69*'Sreden kurs'!$D$18</f>
        <v>2299.1681363749999</v>
      </c>
      <c r="N69" s="27">
        <f>'Cena na poramnuvanje'!N69*'Sreden kurs'!$D$18</f>
        <v>0</v>
      </c>
      <c r="O69" s="27">
        <f>'Cena na poramnuvanje'!O69*'Sreden kurs'!$D$18</f>
        <v>1833.9723772</v>
      </c>
      <c r="P69" s="27">
        <f>'Cena na poramnuvanje'!P69*'Sreden kurs'!$D$18</f>
        <v>1876.7005104074076</v>
      </c>
      <c r="Q69" s="27">
        <f>'Cena na poramnuvanje'!Q69*'Sreden kurs'!$D$18</f>
        <v>1874.8567384590165</v>
      </c>
      <c r="R69" s="27">
        <f>'Cena na poramnuvanje'!R69*'Sreden kurs'!$D$18</f>
        <v>1812.4229944545457</v>
      </c>
      <c r="S69" s="27">
        <f>'Cena na poramnuvanje'!S69*'Sreden kurs'!$D$18</f>
        <v>1814.9286451929822</v>
      </c>
      <c r="T69" s="27">
        <f>'Cena na poramnuvanje'!T69*'Sreden kurs'!$D$18</f>
        <v>1793.3568501929824</v>
      </c>
      <c r="U69" s="27">
        <f>'Cena na poramnuvanje'!U69*'Sreden kurs'!$D$18</f>
        <v>1867.9493550909092</v>
      </c>
      <c r="V69" s="27">
        <f>'Cena na poramnuvanje'!V69*'Sreden kurs'!$D$18</f>
        <v>0</v>
      </c>
      <c r="W69" s="27">
        <f>'Cena na poramnuvanje'!W69*'Sreden kurs'!$D$18</f>
        <v>0</v>
      </c>
      <c r="X69" s="27">
        <f>'Cena na poramnuvanje'!X69*'Sreden kurs'!$D$18</f>
        <v>0</v>
      </c>
      <c r="Y69" s="27">
        <f>'Cena na poramnuvanje'!Y69*'Sreden kurs'!$D$18</f>
        <v>0</v>
      </c>
      <c r="Z69" s="27">
        <f>'Cena na poramnuvanje'!Z69*'Sreden kurs'!$D$18</f>
        <v>0</v>
      </c>
      <c r="AA69" s="28">
        <f>'Cena na poramnuvanje'!AA69*'Sreden kurs'!$D$18</f>
        <v>0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0</v>
      </c>
      <c r="H70" s="27">
        <f>'Cena na poramnuvanje'!H70*'Sreden kurs'!$D$18</f>
        <v>0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5083.5475759999999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3779.3784839999998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4400.0298430000003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0</v>
      </c>
      <c r="H71" s="29">
        <f>'Cena na poramnuvanje'!H71*'Sreden kurs'!$D$18</f>
        <v>0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15250.026390999999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11337.519114999999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13200.089528999999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18.04.2023</v>
      </c>
      <c r="C72" s="6" t="s">
        <v>26</v>
      </c>
      <c r="D72" s="27">
        <f>'Cena na poramnuvanje'!D72*'Sreden kurs'!$D$19</f>
        <v>8433.9322499999998</v>
      </c>
      <c r="E72" s="27">
        <f>'Cena na poramnuvanje'!E72*'Sreden kurs'!$D$19</f>
        <v>7866.9449466812193</v>
      </c>
      <c r="F72" s="27">
        <f>'Cena na poramnuvanje'!F72*'Sreden kurs'!$D$19</f>
        <v>6665.4483343283591</v>
      </c>
      <c r="G72" s="27">
        <f>'Cena na poramnuvanje'!G72*'Sreden kurs'!$D$19</f>
        <v>7072.4670749999996</v>
      </c>
      <c r="H72" s="27">
        <f>'Cena na poramnuvanje'!H72*'Sreden kurs'!$D$19</f>
        <v>7959.626731355931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8845.0522869999986</v>
      </c>
      <c r="M72" s="27">
        <f>'Cena na poramnuvanje'!M72*'Sreden kurs'!$D$19</f>
        <v>0</v>
      </c>
      <c r="N72" s="27">
        <f>'Cena na poramnuvanje'!N72*'Sreden kurs'!$D$19</f>
        <v>0</v>
      </c>
      <c r="O72" s="27">
        <f>'Cena na poramnuvanje'!O72*'Sreden kurs'!$D$19</f>
        <v>0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0</v>
      </c>
      <c r="V72" s="27">
        <f>'Cena na poramnuvanje'!V72*'Sreden kurs'!$D$19</f>
        <v>0</v>
      </c>
      <c r="W72" s="27">
        <f>'Cena na poramnuvanje'!W72*'Sreden kurs'!$D$19</f>
        <v>0</v>
      </c>
      <c r="X72" s="27">
        <f>'Cena na poramnuvanje'!X72*'Sreden kurs'!$D$19</f>
        <v>0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0</v>
      </c>
    </row>
    <row r="73" spans="2:27" x14ac:dyDescent="0.25">
      <c r="B73" s="63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3121.130568</v>
      </c>
      <c r="J73" s="27">
        <f>'Cena na poramnuvanje'!J73*'Sreden kurs'!$D$19</f>
        <v>3913.7399499999997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2054.8675580000004</v>
      </c>
      <c r="O73" s="27">
        <f>'Cena na poramnuvanje'!O73*'Sreden kurs'!$D$19</f>
        <v>2064.7289499999997</v>
      </c>
      <c r="P73" s="27">
        <f>'Cena na poramnuvanje'!P73*'Sreden kurs'!$D$19</f>
        <v>2109.1052139999997</v>
      </c>
      <c r="Q73" s="27">
        <f>'Cena na poramnuvanje'!Q73*'Sreden kurs'!$D$19</f>
        <v>2049.936862</v>
      </c>
      <c r="R73" s="27">
        <f>'Cena na poramnuvanje'!R73*'Sreden kurs'!$D$19</f>
        <v>1887.8402310000001</v>
      </c>
      <c r="S73" s="27">
        <f>'Cena na poramnuvanje'!S73*'Sreden kurs'!$D$19</f>
        <v>2160.2611849999998</v>
      </c>
      <c r="T73" s="27">
        <f>'Cena na poramnuvanje'!T73*'Sreden kurs'!$D$19</f>
        <v>2156.5631630000003</v>
      </c>
      <c r="U73" s="27">
        <f>'Cena na poramnuvanje'!U73*'Sreden kurs'!$D$19</f>
        <v>1853.3253589999999</v>
      </c>
      <c r="V73" s="27">
        <f>'Cena na poramnuvanje'!V73*'Sreden kurs'!$D$19</f>
        <v>2131.7335867142856</v>
      </c>
      <c r="W73" s="27">
        <f>'Cena na poramnuvanje'!W73*'Sreden kurs'!$D$19</f>
        <v>2457.9519559999999</v>
      </c>
      <c r="X73" s="27">
        <f>'Cena na poramnuvanje'!X73*'Sreden kurs'!$D$19</f>
        <v>2589.848074</v>
      </c>
      <c r="Y73" s="27">
        <f>'Cena na poramnuvanje'!Y73*'Sreden kurs'!$D$19</f>
        <v>2497.397524</v>
      </c>
      <c r="Z73" s="27">
        <f>'Cena na poramnuvanje'!Z73*'Sreden kurs'!$D$19</f>
        <v>0</v>
      </c>
      <c r="AA73" s="28">
        <f>'Cena na poramnuvanje'!AA73*'Sreden kurs'!$D$19</f>
        <v>0</v>
      </c>
    </row>
    <row r="74" spans="2:27" x14ac:dyDescent="0.25">
      <c r="B74" s="63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0</v>
      </c>
      <c r="H74" s="27">
        <f>'Cena na poramnuvanje'!H74*'Sreden kurs'!$D$19</f>
        <v>0</v>
      </c>
      <c r="I74" s="27">
        <f>'Cena na poramnuvanje'!I74*'Sreden kurs'!$D$19</f>
        <v>0</v>
      </c>
      <c r="J74" s="27">
        <f>'Cena na poramnuvanje'!J74*'Sreden kurs'!$D$19</f>
        <v>0</v>
      </c>
      <c r="K74" s="27">
        <f>'Cena na poramnuvanje'!K74*'Sreden kurs'!$D$19</f>
        <v>4322.9877180000003</v>
      </c>
      <c r="L74" s="27">
        <f>'Cena na poramnuvanje'!L74*'Sreden kurs'!$D$19</f>
        <v>0</v>
      </c>
      <c r="M74" s="27">
        <f>'Cena na poramnuvanje'!M74*'Sreden kurs'!$D$19</f>
        <v>4129.4578999999994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3425.6010459999998</v>
      </c>
      <c r="AA74" s="28">
        <f>'Cena na poramnuvanje'!AA74*'Sreden kurs'!$D$19</f>
        <v>3125.444927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0</v>
      </c>
      <c r="H75" s="29">
        <f>'Cena na poramnuvanje'!H75*'Sreden kurs'!$D$19</f>
        <v>0</v>
      </c>
      <c r="I75" s="29">
        <f>'Cena na poramnuvanje'!I75*'Sreden kurs'!$D$19</f>
        <v>0</v>
      </c>
      <c r="J75" s="29">
        <f>'Cena na poramnuvanje'!J75*'Sreden kurs'!$D$19</f>
        <v>0</v>
      </c>
      <c r="K75" s="29">
        <f>'Cena na poramnuvanje'!K75*'Sreden kurs'!$D$19</f>
        <v>12968.346817</v>
      </c>
      <c r="L75" s="29">
        <f>'Cena na poramnuvanje'!L75*'Sreden kurs'!$D$19</f>
        <v>0</v>
      </c>
      <c r="M75" s="29">
        <f>'Cena na poramnuvanje'!M75*'Sreden kurs'!$D$19</f>
        <v>12387.757363000001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10276.186801</v>
      </c>
      <c r="AA75" s="30">
        <f>'Cena na poramnuvanje'!AA75*'Sreden kurs'!$D$19</f>
        <v>9376.3347809999996</v>
      </c>
    </row>
    <row r="76" spans="2:27" ht="15.75" thickTop="1" x14ac:dyDescent="0.25">
      <c r="B76" s="62" t="str">
        <f>'Cena na poramnuvanje'!B76:B79</f>
        <v>19.04.2023</v>
      </c>
      <c r="C76" s="6" t="s">
        <v>26</v>
      </c>
      <c r="D76" s="27">
        <f>'Cena na poramnuvanje'!D76*'Sreden kurs'!$D$20</f>
        <v>9573.7883999999995</v>
      </c>
      <c r="E76" s="27">
        <f>'Cena na poramnuvanje'!E76*'Sreden kurs'!$D$20</f>
        <v>9020.7430500000009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12022.725</v>
      </c>
      <c r="K76" s="27">
        <f>'Cena na poramnuvanje'!K76*'Sreden kurs'!$D$20</f>
        <v>12987.009199999999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0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0</v>
      </c>
      <c r="U76" s="27">
        <f>'Cena na poramnuvanje'!U76*'Sreden kurs'!$D$20</f>
        <v>0</v>
      </c>
      <c r="V76" s="27">
        <f>'Cena na poramnuvanje'!V76*'Sreden kurs'!$D$20</f>
        <v>0</v>
      </c>
      <c r="W76" s="27">
        <f>'Cena na poramnuvanje'!W76*'Sreden kurs'!$D$20</f>
        <v>0</v>
      </c>
      <c r="X76" s="27">
        <f>'Cena na poramnuvanje'!X76*'Sreden kurs'!$D$20</f>
        <v>18493.417249999999</v>
      </c>
      <c r="Y76" s="27">
        <f>'Cena na poramnuvanje'!Y76*'Sreden kurs'!$D$20</f>
        <v>0</v>
      </c>
      <c r="Z76" s="27">
        <f>'Cena na poramnuvanje'!Z76*'Sreden kurs'!$D$20</f>
        <v>10157.661250000001</v>
      </c>
      <c r="AA76" s="28">
        <f>'Cena na poramnuvanje'!AA76*'Sreden kurs'!$D$20</f>
        <v>9395.6054499999991</v>
      </c>
    </row>
    <row r="77" spans="2:27" x14ac:dyDescent="0.25">
      <c r="B77" s="63"/>
      <c r="C77" s="6" t="s">
        <v>27</v>
      </c>
      <c r="D77" s="27">
        <f>'Cena na poramnuvanje'!D77*'Sreden kurs'!$D$20</f>
        <v>0</v>
      </c>
      <c r="E77" s="27">
        <f>'Cena na poramnuvanje'!E77*'Sreden kurs'!$D$20</f>
        <v>0</v>
      </c>
      <c r="F77" s="27">
        <f>'Cena na poramnuvanje'!F77*'Sreden kurs'!$D$20</f>
        <v>3080.2838000000002</v>
      </c>
      <c r="G77" s="27">
        <f>'Cena na poramnuvanje'!G77*'Sreden kurs'!$D$20</f>
        <v>3050.6893999999993</v>
      </c>
      <c r="H77" s="27">
        <f>'Cena na poramnuvanje'!H77*'Sreden kurs'!$D$20</f>
        <v>3124.0588500000003</v>
      </c>
      <c r="I77" s="27">
        <f>'Cena na poramnuvanje'!I77*'Sreden kurs'!$D$20</f>
        <v>3264.0156999999999</v>
      </c>
      <c r="J77" s="27">
        <f>'Cena na poramnuvanje'!J77*'Sreden kurs'!$D$20</f>
        <v>0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32.932048763254286</v>
      </c>
      <c r="O77" s="27">
        <f>'Cena na poramnuvanje'!O77*'Sreden kurs'!$D$20</f>
        <v>1996.6144469959941</v>
      </c>
      <c r="P77" s="27">
        <f>'Cena na poramnuvanje'!P77*'Sreden kurs'!$D$20</f>
        <v>2079.6231499999999</v>
      </c>
      <c r="Q77" s="27">
        <f>'Cena na poramnuvanje'!Q77*'Sreden kurs'!$D$20</f>
        <v>658.15888090749604</v>
      </c>
      <c r="R77" s="27">
        <f>'Cena na poramnuvanje'!R77*'Sreden kurs'!$D$20</f>
        <v>521.09509252291195</v>
      </c>
      <c r="S77" s="27">
        <f>'Cena na poramnuvanje'!S77*'Sreden kurs'!$D$20</f>
        <v>1689.2057790502795</v>
      </c>
      <c r="T77" s="27">
        <f>'Cena na poramnuvanje'!T77*'Sreden kurs'!$D$20</f>
        <v>2395.1345000000001</v>
      </c>
      <c r="U77" s="27">
        <f>'Cena na poramnuvanje'!U77*'Sreden kurs'!$D$20</f>
        <v>2410.4947075000005</v>
      </c>
      <c r="V77" s="27">
        <f>'Cena na poramnuvanje'!V77*'Sreden kurs'!$D$20</f>
        <v>2316.5381962962965</v>
      </c>
      <c r="W77" s="27">
        <f>'Cena na poramnuvanje'!W77*'Sreden kurs'!$D$20</f>
        <v>0</v>
      </c>
      <c r="X77" s="27">
        <f>'Cena na poramnuvanje'!X77*'Sreden kurs'!$D$20</f>
        <v>0</v>
      </c>
      <c r="Y77" s="27">
        <f>'Cena na poramnuvanje'!Y77*'Sreden kurs'!$D$20</f>
        <v>0</v>
      </c>
      <c r="Z77" s="27">
        <f>'Cena na poramnuvanje'!Z77*'Sreden kurs'!$D$20</f>
        <v>0</v>
      </c>
      <c r="AA77" s="28">
        <f>'Cena na poramnuvanje'!AA77*'Sreden kurs'!$D$20</f>
        <v>0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0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0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0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0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20.04.2023</v>
      </c>
      <c r="C80" s="6" t="s">
        <v>26</v>
      </c>
      <c r="D80" s="27">
        <f>'Cena na poramnuvanje'!D80*'Sreden kurs'!$D$21</f>
        <v>8018.8487713793111</v>
      </c>
      <c r="E80" s="27">
        <f>'Cena na poramnuvanje'!E80*'Sreden kurs'!$D$21</f>
        <v>0</v>
      </c>
      <c r="F80" s="27">
        <f>'Cena na poramnuvanje'!F80*'Sreden kurs'!$D$21</f>
        <v>0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0</v>
      </c>
      <c r="K80" s="27">
        <f>'Cena na poramnuvanje'!K80*'Sreden kurs'!$D$21</f>
        <v>0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0</v>
      </c>
      <c r="V80" s="27">
        <f>'Cena na poramnuvanje'!V80*'Sreden kurs'!$D$21</f>
        <v>0</v>
      </c>
      <c r="W80" s="27">
        <f>'Cena na poramnuvanje'!W80*'Sreden kurs'!$D$21</f>
        <v>0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0</v>
      </c>
      <c r="AA80" s="28">
        <f>'Cena na poramnuvanje'!AA80*'Sreden kurs'!$D$21</f>
        <v>0</v>
      </c>
    </row>
    <row r="81" spans="2:27" x14ac:dyDescent="0.25">
      <c r="B81" s="63"/>
      <c r="C81" s="6" t="s">
        <v>27</v>
      </c>
      <c r="D81" s="27">
        <f>'Cena na poramnuvanje'!D81*'Sreden kurs'!$D$21</f>
        <v>0</v>
      </c>
      <c r="E81" s="27">
        <f>'Cena na poramnuvanje'!E81*'Sreden kurs'!$D$21</f>
        <v>2906.4861559999999</v>
      </c>
      <c r="F81" s="27">
        <f>'Cena na poramnuvanje'!F81*'Sreden kurs'!$D$21</f>
        <v>2326.6017970050252</v>
      </c>
      <c r="G81" s="27">
        <f>'Cena na poramnuvanje'!G81*'Sreden kurs'!$D$21</f>
        <v>2029.1703360326421</v>
      </c>
      <c r="H81" s="27">
        <f>'Cena na poramnuvanje'!H81*'Sreden kurs'!$D$21</f>
        <v>0</v>
      </c>
      <c r="I81" s="27">
        <f>'Cena na poramnuvanje'!I81*'Sreden kurs'!$D$21</f>
        <v>1908.498116</v>
      </c>
      <c r="J81" s="27">
        <f>'Cena na poramnuvanje'!J81*'Sreden kurs'!$D$21</f>
        <v>2374.225868</v>
      </c>
      <c r="K81" s="27">
        <f>'Cena na poramnuvanje'!K81*'Sreden kurs'!$D$21</f>
        <v>0</v>
      </c>
      <c r="L81" s="27">
        <f>'Cena na poramnuvanje'!L81*'Sreden kurs'!$D$21</f>
        <v>2673.62228</v>
      </c>
      <c r="M81" s="27">
        <f>'Cena na poramnuvanje'!M81*'Sreden kurs'!$D$21</f>
        <v>2401.639737</v>
      </c>
      <c r="N81" s="27">
        <f>'Cena na poramnuvanje'!N81*'Sreden kurs'!$D$21</f>
        <v>1986.338003548387</v>
      </c>
      <c r="O81" s="27">
        <f>'Cena na poramnuvanje'!O81*'Sreden kurs'!$D$21</f>
        <v>1791.6687315483871</v>
      </c>
      <c r="P81" s="27">
        <f>'Cena na poramnuvanje'!P81*'Sreden kurs'!$D$21</f>
        <v>1741.7187454545456</v>
      </c>
      <c r="Q81" s="27">
        <f>'Cena na poramnuvanje'!Q81*'Sreden kurs'!$D$21</f>
        <v>1655.9208959999999</v>
      </c>
      <c r="R81" s="27">
        <f>'Cena na poramnuvanje'!R81*'Sreden kurs'!$D$21</f>
        <v>1639.2877619999999</v>
      </c>
      <c r="S81" s="27">
        <f>'Cena na poramnuvanje'!S81*'Sreden kurs'!$D$21</f>
        <v>1610.9498299999998</v>
      </c>
      <c r="T81" s="27">
        <f>'Cena na poramnuvanje'!T81*'Sreden kurs'!$D$21</f>
        <v>1702.7400879999998</v>
      </c>
      <c r="U81" s="27">
        <f>'Cena na poramnuvanje'!U81*'Sreden kurs'!$D$21</f>
        <v>1917.7387460000002</v>
      </c>
      <c r="V81" s="27">
        <f>'Cena na poramnuvanje'!V81*'Sreden kurs'!$D$21</f>
        <v>2384.4932346666669</v>
      </c>
      <c r="W81" s="27">
        <f>'Cena na poramnuvanje'!W81*'Sreden kurs'!$D$21</f>
        <v>0</v>
      </c>
      <c r="X81" s="27">
        <f>'Cena na poramnuvanje'!X81*'Sreden kurs'!$D$21</f>
        <v>0</v>
      </c>
      <c r="Y81" s="27">
        <f>'Cena na poramnuvanje'!Y81*'Sreden kurs'!$D$21</f>
        <v>0</v>
      </c>
      <c r="Z81" s="27">
        <f>'Cena na poramnuvanje'!Z81*'Sreden kurs'!$D$21</f>
        <v>2398.5595269999994</v>
      </c>
      <c r="AA81" s="28">
        <f>'Cena na poramnuvanje'!AA81*'Sreden kurs'!$D$21</f>
        <v>1888.4487490909089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0</v>
      </c>
      <c r="H82" s="27">
        <f>'Cena na poramnuvanje'!H82*'Sreden kurs'!$D$21</f>
        <v>2993.348078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4450.2874079999992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6259.6027619999995</v>
      </c>
      <c r="X82" s="27">
        <f>'Cena na poramnuvanje'!X82*'Sreden kurs'!$D$21</f>
        <v>7582.2449360000001</v>
      </c>
      <c r="Y82" s="27">
        <f>'Cena na poramnuvanje'!Y82*'Sreden kurs'!$D$21</f>
        <v>4916.6312020000005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0</v>
      </c>
      <c r="H83" s="29">
        <f>'Cena na poramnuvanje'!H83*'Sreden kurs'!$D$21</f>
        <v>8980.0442340000009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13350.862224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18778.808285999999</v>
      </c>
      <c r="X83" s="29">
        <f>'Cena na poramnuvanje'!X83*'Sreden kurs'!$D$21</f>
        <v>22746.118766</v>
      </c>
      <c r="Y83" s="29">
        <f>'Cena na poramnuvanje'!Y83*'Sreden kurs'!$D$21</f>
        <v>14749.893606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21.04.2023</v>
      </c>
      <c r="C84" s="6" t="s">
        <v>26</v>
      </c>
      <c r="D84" s="27">
        <f>'Cena na poramnuvanje'!D84*'Sreden kurs'!$D$22</f>
        <v>8851.1974460000001</v>
      </c>
      <c r="E84" s="27">
        <f>'Cena na poramnuvanje'!E84*'Sreden kurs'!$D$22</f>
        <v>0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0</v>
      </c>
      <c r="J84" s="27">
        <f>'Cena na poramnuvanje'!J84*'Sreden kurs'!$D$22</f>
        <v>0</v>
      </c>
      <c r="K84" s="27">
        <f>'Cena na poramnuvanje'!K84*'Sreden kurs'!$D$22</f>
        <v>0</v>
      </c>
      <c r="L84" s="27">
        <f>'Cena na poramnuvanje'!L84*'Sreden kurs'!$D$22</f>
        <v>0</v>
      </c>
      <c r="M84" s="27">
        <f>'Cena na poramnuvanje'!M84*'Sreden kurs'!$D$22</f>
        <v>0</v>
      </c>
      <c r="N84" s="27">
        <f>'Cena na poramnuvanje'!N84*'Sreden kurs'!$D$22</f>
        <v>0</v>
      </c>
      <c r="O84" s="27">
        <f>'Cena na poramnuvanje'!O84*'Sreden kurs'!$D$22</f>
        <v>0</v>
      </c>
      <c r="P84" s="27">
        <f>'Cena na poramnuvanje'!P84*'Sreden kurs'!$D$22</f>
        <v>0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0</v>
      </c>
      <c r="V84" s="27">
        <f>'Cena na poramnuvanje'!V84*'Sreden kurs'!$D$22</f>
        <v>0</v>
      </c>
      <c r="W84" s="27">
        <f>'Cena na poramnuvanje'!W84*'Sreden kurs'!$D$22</f>
        <v>0</v>
      </c>
      <c r="X84" s="27">
        <f>'Cena na poramnuvanje'!X84*'Sreden kurs'!$D$22</f>
        <v>0</v>
      </c>
      <c r="Y84" s="27">
        <f>'Cena na poramnuvanje'!Y84*'Sreden kurs'!$D$22</f>
        <v>0</v>
      </c>
      <c r="Z84" s="27">
        <f>'Cena na poramnuvanje'!Z84*'Sreden kurs'!$D$22</f>
        <v>0</v>
      </c>
      <c r="AA84" s="28">
        <f>'Cena na poramnuvanje'!AA84*'Sreden kurs'!$D$22</f>
        <v>0</v>
      </c>
    </row>
    <row r="85" spans="2:27" x14ac:dyDescent="0.25">
      <c r="B85" s="63"/>
      <c r="C85" s="6" t="s">
        <v>27</v>
      </c>
      <c r="D85" s="27">
        <f>'Cena na poramnuvanje'!D85*'Sreden kurs'!$D$22</f>
        <v>0</v>
      </c>
      <c r="E85" s="27">
        <f>'Cena na poramnuvanje'!E85*'Sreden kurs'!$D$22</f>
        <v>1679.0033352730529</v>
      </c>
      <c r="F85" s="27">
        <f>'Cena na poramnuvanje'!F85*'Sreden kurs'!$D$22</f>
        <v>1700.9221409999998</v>
      </c>
      <c r="G85" s="27">
        <f>'Cena na poramnuvanje'!G85*'Sreden kurs'!$D$22</f>
        <v>1730.4712769999999</v>
      </c>
      <c r="H85" s="27">
        <f>'Cena na poramnuvanje'!H85*'Sreden kurs'!$D$22</f>
        <v>1721.2371719999999</v>
      </c>
      <c r="I85" s="27">
        <f>'Cena na poramnuvanje'!I85*'Sreden kurs'!$D$22</f>
        <v>1832.1420868057712</v>
      </c>
      <c r="J85" s="27">
        <f>'Cena na poramnuvanje'!J85*'Sreden kurs'!$D$22</f>
        <v>2732.5800450652914</v>
      </c>
      <c r="K85" s="27">
        <f>'Cena na poramnuvanje'!K85*'Sreden kurs'!$D$22</f>
        <v>2509.2141319999996</v>
      </c>
      <c r="L85" s="27">
        <f>'Cena na poramnuvanje'!L85*'Sreden kurs'!$D$22</f>
        <v>2500.3351848846155</v>
      </c>
      <c r="M85" s="27">
        <f>'Cena na poramnuvanje'!M85*'Sreden kurs'!$D$22</f>
        <v>2023.1924054999995</v>
      </c>
      <c r="N85" s="27">
        <f>'Cena na poramnuvanje'!N85*'Sreden kurs'!$D$22</f>
        <v>1725.1900169473683</v>
      </c>
      <c r="O85" s="27">
        <f>'Cena na poramnuvanje'!O85*'Sreden kurs'!$D$22</f>
        <v>1462.9900354999997</v>
      </c>
      <c r="P85" s="27">
        <f>'Cena na poramnuvanje'!P85*'Sreden kurs'!$D$22</f>
        <v>1325.6514414054052</v>
      </c>
      <c r="Q85" s="27">
        <f>'Cena na poramnuvanje'!Q85*'Sreden kurs'!$D$22</f>
        <v>1294.3137174999999</v>
      </c>
      <c r="R85" s="27">
        <f>'Cena na poramnuvanje'!R85*'Sreden kurs'!$D$22</f>
        <v>1273.9093241935484</v>
      </c>
      <c r="S85" s="27">
        <f>'Cena na poramnuvanje'!S85*'Sreden kurs'!$D$22</f>
        <v>1310.8457441935482</v>
      </c>
      <c r="T85" s="27">
        <f>'Cena na poramnuvanje'!T85*'Sreden kurs'!$D$22</f>
        <v>1432.1203231935485</v>
      </c>
      <c r="U85" s="27">
        <f>'Cena na poramnuvanje'!U85*'Sreden kurs'!$D$22</f>
        <v>2012.6377241935484</v>
      </c>
      <c r="V85" s="27">
        <f>'Cena na poramnuvanje'!V85*'Sreden kurs'!$D$22</f>
        <v>2380.8333069782607</v>
      </c>
      <c r="W85" s="27">
        <f>'Cena na poramnuvanje'!W85*'Sreden kurs'!$D$22</f>
        <v>2690.6297458775512</v>
      </c>
      <c r="X85" s="27">
        <f>'Cena na poramnuvanje'!X85*'Sreden kurs'!$D$22</f>
        <v>2883.2900932692305</v>
      </c>
      <c r="Y85" s="27">
        <f>'Cena na poramnuvanje'!Y85*'Sreden kurs'!$D$22</f>
        <v>2486.8470776666668</v>
      </c>
      <c r="Z85" s="27">
        <f>'Cena na poramnuvanje'!Z85*'Sreden kurs'!$D$22</f>
        <v>2592.6205614864862</v>
      </c>
      <c r="AA85" s="28">
        <f>'Cena na poramnuvanje'!AA85*'Sreden kurs'!$D$22</f>
        <v>1877.9091535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0</v>
      </c>
      <c r="H86" s="27">
        <f>'Cena na poramnuvanje'!H86*'Sreden kurs'!$D$22</f>
        <v>0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0</v>
      </c>
      <c r="H87" s="29">
        <f>'Cena na poramnuvanje'!H87*'Sreden kurs'!$D$22</f>
        <v>0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22.04.2023</v>
      </c>
      <c r="C88" s="6" t="s">
        <v>26</v>
      </c>
      <c r="D88" s="27">
        <f>'Cena na poramnuvanje'!D88*'Sreden kurs'!$D$23</f>
        <v>0</v>
      </c>
      <c r="E88" s="27">
        <f>'Cena na poramnuvanje'!E88*'Sreden kurs'!$D$23</f>
        <v>0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0</v>
      </c>
      <c r="N88" s="27">
        <f>'Cena na poramnuvanje'!N88*'Sreden kurs'!$D$23</f>
        <v>0</v>
      </c>
      <c r="O88" s="27">
        <f>'Cena na poramnuvanje'!O88*'Sreden kurs'!$D$23</f>
        <v>0</v>
      </c>
      <c r="P88" s="27">
        <f>'Cena na poramnuvanje'!P88*'Sreden kurs'!$D$23</f>
        <v>0</v>
      </c>
      <c r="Q88" s="27">
        <f>'Cena na poramnuvanje'!Q88*'Sreden kurs'!$D$23</f>
        <v>0</v>
      </c>
      <c r="R88" s="27">
        <f>'Cena na poramnuvanje'!R88*'Sreden kurs'!$D$23</f>
        <v>0</v>
      </c>
      <c r="S88" s="27">
        <f>'Cena na poramnuvanje'!S88*'Sreden kurs'!$D$23</f>
        <v>0</v>
      </c>
      <c r="T88" s="27">
        <f>'Cena na poramnuvanje'!T88*'Sreden kurs'!$D$23</f>
        <v>0</v>
      </c>
      <c r="U88" s="27">
        <f>'Cena na poramnuvanje'!U88*'Sreden kurs'!$D$23</f>
        <v>0</v>
      </c>
      <c r="V88" s="27">
        <f>'Cena na poramnuvanje'!V88*'Sreden kurs'!$D$23</f>
        <v>0</v>
      </c>
      <c r="W88" s="27">
        <f>'Cena na poramnuvanje'!W88*'Sreden kurs'!$D$23</f>
        <v>0</v>
      </c>
      <c r="X88" s="27">
        <f>'Cena na poramnuvanje'!X88*'Sreden kurs'!$D$23</f>
        <v>0</v>
      </c>
      <c r="Y88" s="27">
        <f>'Cena na poramnuvanje'!Y88*'Sreden kurs'!$D$23</f>
        <v>0</v>
      </c>
      <c r="Z88" s="27">
        <f>'Cena na poramnuvanje'!Z88*'Sreden kurs'!$D$23</f>
        <v>0</v>
      </c>
      <c r="AA88" s="28">
        <f>'Cena na poramnuvanje'!AA88*'Sreden kurs'!$D$23</f>
        <v>0</v>
      </c>
    </row>
    <row r="89" spans="2:27" x14ac:dyDescent="0.25">
      <c r="B89" s="63"/>
      <c r="C89" s="6" t="s">
        <v>27</v>
      </c>
      <c r="D89" s="27">
        <f>'Cena na poramnuvanje'!D89*'Sreden kurs'!$D$23</f>
        <v>2150.0286649644595</v>
      </c>
      <c r="E89" s="27">
        <f>'Cena na poramnuvanje'!E89*'Sreden kurs'!$D$23</f>
        <v>1904.2774943849729</v>
      </c>
      <c r="F89" s="27">
        <f>'Cena na poramnuvanje'!F89*'Sreden kurs'!$D$23</f>
        <v>2005.7897650776504</v>
      </c>
      <c r="G89" s="27">
        <f>'Cena na poramnuvanje'!G89*'Sreden kurs'!$D$23</f>
        <v>1726.7776349999999</v>
      </c>
      <c r="H89" s="27">
        <f>'Cena na poramnuvanje'!H89*'Sreden kurs'!$D$23</f>
        <v>1695.381678</v>
      </c>
      <c r="I89" s="27">
        <f>'Cena na poramnuvanje'!I89*'Sreden kurs'!$D$23</f>
        <v>1782.1822649999999</v>
      </c>
      <c r="J89" s="27">
        <f>'Cena na poramnuvanje'!J89*'Sreden kurs'!$D$23</f>
        <v>1847.4366070000001</v>
      </c>
      <c r="K89" s="27">
        <f>'Cena na poramnuvanje'!K89*'Sreden kurs'!$D$23</f>
        <v>1911.7924955405404</v>
      </c>
      <c r="L89" s="27">
        <f>'Cena na poramnuvanje'!L89*'Sreden kurs'!$D$23</f>
        <v>1871.1716768888889</v>
      </c>
      <c r="M89" s="27">
        <f>'Cena na poramnuvanje'!M89*'Sreden kurs'!$D$23</f>
        <v>1667.853938119403</v>
      </c>
      <c r="N89" s="27">
        <f>'Cena na poramnuvanje'!N89*'Sreden kurs'!$D$23</f>
        <v>1416.0706751194029</v>
      </c>
      <c r="O89" s="27">
        <f>'Cena na poramnuvanje'!O89*'Sreden kurs'!$D$23</f>
        <v>935.89721511940286</v>
      </c>
      <c r="P89" s="27">
        <f>'Cena na poramnuvanje'!P89*'Sreden kurs'!$D$23</f>
        <v>576.37110679411751</v>
      </c>
      <c r="Q89" s="27">
        <f>'Cena na poramnuvanje'!Q89*'Sreden kurs'!$D$23</f>
        <v>272.85461117142859</v>
      </c>
      <c r="R89" s="27">
        <f>'Cena na poramnuvanje'!R89*'Sreden kurs'!$D$23</f>
        <v>263.5994973611111</v>
      </c>
      <c r="S89" s="27">
        <f>'Cena na poramnuvanje'!S89*'Sreden kurs'!$D$23</f>
        <v>629.89601881690146</v>
      </c>
      <c r="T89" s="27">
        <f>'Cena na poramnuvanje'!T89*'Sreden kurs'!$D$23</f>
        <v>1428.0030376666666</v>
      </c>
      <c r="U89" s="27">
        <f>'Cena na poramnuvanje'!U89*'Sreden kurs'!$D$23</f>
        <v>1754.8903546666666</v>
      </c>
      <c r="V89" s="27">
        <f>'Cena na poramnuvanje'!V89*'Sreden kurs'!$D$23</f>
        <v>2086.7025276666664</v>
      </c>
      <c r="W89" s="27">
        <f>'Cena na poramnuvanje'!W89*'Sreden kurs'!$D$23</f>
        <v>2721.2907434999997</v>
      </c>
      <c r="X89" s="27">
        <f>'Cena na poramnuvanje'!X89*'Sreden kurs'!$D$23</f>
        <v>3115.587027</v>
      </c>
      <c r="Y89" s="27">
        <f>'Cena na poramnuvanje'!Y89*'Sreden kurs'!$D$23</f>
        <v>2346.030922615384</v>
      </c>
      <c r="Z89" s="27">
        <f>'Cena na poramnuvanje'!Z89*'Sreden kurs'!$D$23</f>
        <v>1971.4588952926827</v>
      </c>
      <c r="AA89" s="28">
        <f>'Cena na poramnuvanje'!AA89*'Sreden kurs'!$D$23</f>
        <v>1872.0507950819674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0</v>
      </c>
      <c r="H90" s="27">
        <f>'Cena na poramnuvanje'!H90*'Sreden kurs'!$D$23</f>
        <v>0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0</v>
      </c>
      <c r="H91" s="29">
        <f>'Cena na poramnuvanje'!H91*'Sreden kurs'!$D$23</f>
        <v>0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23.04.2023</v>
      </c>
      <c r="C92" s="6" t="s">
        <v>26</v>
      </c>
      <c r="D92" s="27">
        <f>'Cena na poramnuvanje'!D92*'Sreden kurs'!$D$24</f>
        <v>0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0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0</v>
      </c>
      <c r="P92" s="27">
        <f>'Cena na poramnuvanje'!P92*'Sreden kurs'!$D$24</f>
        <v>0</v>
      </c>
      <c r="Q92" s="27">
        <f>'Cena na poramnuvanje'!Q92*'Sreden kurs'!$D$24</f>
        <v>0</v>
      </c>
      <c r="R92" s="27">
        <f>'Cena na poramnuvanje'!R92*'Sreden kurs'!$D$24</f>
        <v>0</v>
      </c>
      <c r="S92" s="27">
        <f>'Cena na poramnuvanje'!S92*'Sreden kurs'!$D$24</f>
        <v>0</v>
      </c>
      <c r="T92" s="27">
        <f>'Cena na poramnuvanje'!T92*'Sreden kurs'!$D$24</f>
        <v>0</v>
      </c>
      <c r="U92" s="27">
        <f>'Cena na poramnuvanje'!U92*'Sreden kurs'!$D$24</f>
        <v>0</v>
      </c>
      <c r="V92" s="27">
        <f>'Cena na poramnuvanje'!V92*'Sreden kurs'!$D$24</f>
        <v>0</v>
      </c>
      <c r="W92" s="27">
        <f>'Cena na poramnuvanje'!W92*'Sreden kurs'!$D$24</f>
        <v>0</v>
      </c>
      <c r="X92" s="27">
        <f>'Cena na poramnuvanje'!X92*'Sreden kurs'!$D$24</f>
        <v>0</v>
      </c>
      <c r="Y92" s="27">
        <f>'Cena na poramnuvanje'!Y92*'Sreden kurs'!$D$24</f>
        <v>0</v>
      </c>
      <c r="Z92" s="27">
        <f>'Cena na poramnuvanje'!Z92*'Sreden kurs'!$D$24</f>
        <v>0</v>
      </c>
      <c r="AA92" s="28">
        <f>'Cena na poramnuvanje'!AA92*'Sreden kurs'!$D$24</f>
        <v>0</v>
      </c>
    </row>
    <row r="93" spans="2:27" x14ac:dyDescent="0.25">
      <c r="B93" s="63"/>
      <c r="C93" s="6" t="s">
        <v>27</v>
      </c>
      <c r="D93" s="27">
        <f>'Cena na poramnuvanje'!D93*'Sreden kurs'!$D$24</f>
        <v>1949.3195655</v>
      </c>
      <c r="E93" s="27">
        <f>'Cena na poramnuvanje'!E93*'Sreden kurs'!$D$24</f>
        <v>1800.0348679999997</v>
      </c>
      <c r="F93" s="27">
        <f>'Cena na poramnuvanje'!F93*'Sreden kurs'!$D$24</f>
        <v>1755.7111639999998</v>
      </c>
      <c r="G93" s="27">
        <f>'Cena na poramnuvanje'!G93*'Sreden kurs'!$D$24</f>
        <v>1651.6735809999998</v>
      </c>
      <c r="H93" s="27">
        <f>'Cena na poramnuvanje'!H93*'Sreden kurs'!$D$24</f>
        <v>1603.040628</v>
      </c>
      <c r="I93" s="27">
        <f>'Cena na poramnuvanje'!I93*'Sreden kurs'!$D$24</f>
        <v>1629.5117289999998</v>
      </c>
      <c r="J93" s="27">
        <f>'Cena na poramnuvanje'!J93*'Sreden kurs'!$D$24</f>
        <v>1648.595546</v>
      </c>
      <c r="K93" s="27">
        <f>'Cena na poramnuvanje'!K93*'Sreden kurs'!$D$24</f>
        <v>0</v>
      </c>
      <c r="L93" s="27">
        <f>'Cena na poramnuvanje'!L93*'Sreden kurs'!$D$24</f>
        <v>1689.8412149999999</v>
      </c>
      <c r="M93" s="27">
        <f>'Cena na poramnuvanje'!M93*'Sreden kurs'!$D$24</f>
        <v>1596.268951</v>
      </c>
      <c r="N93" s="27">
        <f>'Cena na poramnuvanje'!N93*'Sreden kurs'!$D$24</f>
        <v>1556.254496</v>
      </c>
      <c r="O93" s="27">
        <f>'Cena na poramnuvanje'!O93*'Sreden kurs'!$D$24</f>
        <v>898.170613</v>
      </c>
      <c r="P93" s="27">
        <f>'Cena na poramnuvanje'!P93*'Sreden kurs'!$D$24</f>
        <v>677.78330699999992</v>
      </c>
      <c r="Q93" s="27">
        <f>'Cena na poramnuvanje'!Q93*'Sreden kurs'!$D$24</f>
        <v>191.45377699999997</v>
      </c>
      <c r="R93" s="27">
        <f>'Cena na poramnuvanje'!R93*'Sreden kurs'!$D$24</f>
        <v>91.725442999999984</v>
      </c>
      <c r="S93" s="27">
        <f>'Cena na poramnuvanje'!S93*'Sreden kurs'!$D$24</f>
        <v>647.00295699999992</v>
      </c>
      <c r="T93" s="27">
        <f>'Cena na poramnuvanje'!T93*'Sreden kurs'!$D$24</f>
        <v>1197.3556150000002</v>
      </c>
      <c r="U93" s="27">
        <f>'Cena na poramnuvanje'!U93*'Sreden kurs'!$D$24</f>
        <v>1817.887471</v>
      </c>
      <c r="V93" s="27">
        <f>'Cena na poramnuvanje'!V93*'Sreden kurs'!$D$24</f>
        <v>2295.5985029999997</v>
      </c>
      <c r="W93" s="27">
        <f>'Cena na poramnuvanje'!W93*'Sreden kurs'!$D$24</f>
        <v>2494.4395640000002</v>
      </c>
      <c r="X93" s="27">
        <f>'Cena na poramnuvanje'!X93*'Sreden kurs'!$D$24</f>
        <v>2480.2806029999997</v>
      </c>
      <c r="Y93" s="27">
        <f>'Cena na poramnuvanje'!Y93*'Sreden kurs'!$D$24</f>
        <v>2309.1418569999996</v>
      </c>
      <c r="Z93" s="27">
        <f>'Cena na poramnuvanje'!Z93*'Sreden kurs'!$D$24</f>
        <v>2160.1649630000006</v>
      </c>
      <c r="AA93" s="28">
        <f>'Cena na poramnuvanje'!AA93*'Sreden kurs'!$D$24</f>
        <v>2000.7227499999999</v>
      </c>
    </row>
    <row r="94" spans="2:27" x14ac:dyDescent="0.25">
      <c r="B94" s="63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0</v>
      </c>
      <c r="H94" s="27">
        <f>'Cena na poramnuvanje'!H94*'Sreden kurs'!$D$24</f>
        <v>0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2810.8615619999996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0</v>
      </c>
      <c r="H95" s="29">
        <f>'Cena na poramnuvanje'!H95*'Sreden kurs'!$D$24</f>
        <v>0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8432.5846859999983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24.04.2023</v>
      </c>
      <c r="C96" s="6" t="s">
        <v>26</v>
      </c>
      <c r="D96" s="27">
        <f>'Cena na poramnuvanje'!D96*'Sreden kurs'!$D$25</f>
        <v>0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0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0</v>
      </c>
      <c r="P96" s="27">
        <f>'Cena na poramnuvanje'!P96*'Sreden kurs'!$D$25</f>
        <v>0</v>
      </c>
      <c r="Q96" s="27">
        <f>'Cena na poramnuvanje'!Q96*'Sreden kurs'!$D$25</f>
        <v>0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0</v>
      </c>
      <c r="V96" s="27">
        <f>'Cena na poramnuvanje'!V96*'Sreden kurs'!$D$25</f>
        <v>0</v>
      </c>
      <c r="W96" s="27">
        <f>'Cena na poramnuvanje'!W96*'Sreden kurs'!$D$25</f>
        <v>0</v>
      </c>
      <c r="X96" s="27">
        <f>'Cena na poramnuvanje'!X96*'Sreden kurs'!$D$25</f>
        <v>0</v>
      </c>
      <c r="Y96" s="27">
        <f>'Cena na poramnuvanje'!Y96*'Sreden kurs'!$D$25</f>
        <v>0</v>
      </c>
      <c r="Z96" s="27">
        <f>'Cena na poramnuvanje'!Z96*'Sreden kurs'!$D$25</f>
        <v>0</v>
      </c>
      <c r="AA96" s="28">
        <f>'Cena na poramnuvanje'!AA96*'Sreden kurs'!$D$25</f>
        <v>0</v>
      </c>
    </row>
    <row r="97" spans="2:27" x14ac:dyDescent="0.25">
      <c r="B97" s="63"/>
      <c r="C97" s="6" t="s">
        <v>27</v>
      </c>
      <c r="D97" s="27">
        <f>'Cena na poramnuvanje'!D97*'Sreden kurs'!$D$25</f>
        <v>2050.2307683778049</v>
      </c>
      <c r="E97" s="27">
        <f>'Cena na poramnuvanje'!E97*'Sreden kurs'!$D$25</f>
        <v>1552.5608539999998</v>
      </c>
      <c r="F97" s="27">
        <f>'Cena na poramnuvanje'!F97*'Sreden kurs'!$D$25</f>
        <v>1525.474146</v>
      </c>
      <c r="G97" s="27">
        <f>'Cena na poramnuvanje'!G97*'Sreden kurs'!$D$25</f>
        <v>1420.2053489999998</v>
      </c>
      <c r="H97" s="27">
        <f>'Cena na poramnuvanje'!H97*'Sreden kurs'!$D$25</f>
        <v>1395.5810690000001</v>
      </c>
      <c r="I97" s="27">
        <f>'Cena na poramnuvanje'!I97*'Sreden kurs'!$D$25</f>
        <v>1607.9654840000001</v>
      </c>
      <c r="J97" s="27">
        <f>'Cena na poramnuvanje'!J97*'Sreden kurs'!$D$25</f>
        <v>2125.690971</v>
      </c>
      <c r="K97" s="27">
        <f>'Cena na poramnuvanje'!K97*'Sreden kurs'!$D$25</f>
        <v>0</v>
      </c>
      <c r="L97" s="27">
        <f>'Cena na poramnuvanje'!L97*'Sreden kurs'!$D$25</f>
        <v>2672.3499869999996</v>
      </c>
      <c r="M97" s="27">
        <f>'Cena na poramnuvanje'!M97*'Sreden kurs'!$D$25</f>
        <v>2400.8672999999999</v>
      </c>
      <c r="N97" s="27">
        <f>'Cena na poramnuvanje'!N97*'Sreden kurs'!$D$25</f>
        <v>2046.2776679999999</v>
      </c>
      <c r="O97" s="27">
        <f>'Cena na poramnuvanje'!O97*'Sreden kurs'!$D$25</f>
        <v>1994.5666799999999</v>
      </c>
      <c r="P97" s="27">
        <f>'Cena na poramnuvanje'!P97*'Sreden kurs'!$D$25</f>
        <v>1814.809436</v>
      </c>
      <c r="Q97" s="27">
        <f>'Cena na poramnuvanje'!Q97*'Sreden kurs'!$D$25</f>
        <v>1756.9423780000002</v>
      </c>
      <c r="R97" s="27">
        <f>'Cena na poramnuvanje'!R97*'Sreden kurs'!$D$25</f>
        <v>1638.7458339999998</v>
      </c>
      <c r="S97" s="27">
        <f>'Cena na poramnuvanje'!S97*'Sreden kurs'!$D$25</f>
        <v>1610.4279119999999</v>
      </c>
      <c r="T97" s="27">
        <f>'Cena na poramnuvanje'!T97*'Sreden kurs'!$D$25</f>
        <v>1812.347008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0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0</v>
      </c>
      <c r="H98" s="27">
        <f>'Cena na poramnuvanje'!H98*'Sreden kurs'!$D$25</f>
        <v>0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4118.4108299999998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3343.9772239999998</v>
      </c>
      <c r="V98" s="27">
        <f>'Cena na poramnuvanje'!V98*'Sreden kurs'!$D$25</f>
        <v>3681.3298599999998</v>
      </c>
      <c r="W98" s="27">
        <f>'Cena na poramnuvanje'!W98*'Sreden kurs'!$D$25</f>
        <v>4142.4195030000001</v>
      </c>
      <c r="X98" s="27">
        <f>'Cena na poramnuvanje'!X98*'Sreden kurs'!$D$25</f>
        <v>4185.5119929999992</v>
      </c>
      <c r="Y98" s="27">
        <f>'Cena na poramnuvanje'!Y98*'Sreden kurs'!$D$25</f>
        <v>4094.402157</v>
      </c>
      <c r="Z98" s="27">
        <f>'Cena na poramnuvanje'!Z98*'Sreden kurs'!$D$25</f>
        <v>3746.584202</v>
      </c>
      <c r="AA98" s="28">
        <f>'Cena na poramnuvanje'!AA98*'Sreden kurs'!$D$25</f>
        <v>3346.439652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0</v>
      </c>
      <c r="H99" s="29">
        <f>'Cena na poramnuvanje'!H99*'Sreden kurs'!$D$25</f>
        <v>0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12355.232489999999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10031.316064999999</v>
      </c>
      <c r="V99" s="29">
        <f>'Cena na poramnuvanje'!V99*'Sreden kurs'!$D$25</f>
        <v>11043.373972999998</v>
      </c>
      <c r="W99" s="29">
        <f>'Cena na poramnuvanje'!W99*'Sreden kurs'!$D$25</f>
        <v>12426.642902</v>
      </c>
      <c r="X99" s="29">
        <f>'Cena na poramnuvanje'!X99*'Sreden kurs'!$D$25</f>
        <v>12555.920372</v>
      </c>
      <c r="Y99" s="29">
        <f>'Cena na poramnuvanje'!Y99*'Sreden kurs'!$D$25</f>
        <v>12283.206471</v>
      </c>
      <c r="Z99" s="29">
        <f>'Cena na poramnuvanje'!Z99*'Sreden kurs'!$D$25</f>
        <v>11239.752606</v>
      </c>
      <c r="AA99" s="30">
        <f>'Cena na poramnuvanje'!AA99*'Sreden kurs'!$D$25</f>
        <v>10039.318956000001</v>
      </c>
    </row>
    <row r="100" spans="2:27" ht="15.75" thickTop="1" x14ac:dyDescent="0.25">
      <c r="B100" s="62" t="str">
        <f>'Cena na poramnuvanje'!B100:B103</f>
        <v>25.04.2023</v>
      </c>
      <c r="C100" s="6" t="s">
        <v>26</v>
      </c>
      <c r="D100" s="27">
        <f>'Cena na poramnuvanje'!D100*'Sreden kurs'!$D$26</f>
        <v>0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0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0</v>
      </c>
      <c r="Q100" s="27">
        <f>'Cena na poramnuvanje'!Q100*'Sreden kurs'!$D$26</f>
        <v>0</v>
      </c>
      <c r="R100" s="27">
        <f>'Cena na poramnuvanje'!R100*'Sreden kurs'!$D$26</f>
        <v>0</v>
      </c>
      <c r="S100" s="27">
        <f>'Cena na poramnuvanje'!S100*'Sreden kurs'!$D$26</f>
        <v>0</v>
      </c>
      <c r="T100" s="27">
        <f>'Cena na poramnuvanje'!T100*'Sreden kurs'!$D$26</f>
        <v>0</v>
      </c>
      <c r="U100" s="27">
        <f>'Cena na poramnuvanje'!U100*'Sreden kurs'!$D$26</f>
        <v>0</v>
      </c>
      <c r="V100" s="27">
        <f>'Cena na poramnuvanje'!V100*'Sreden kurs'!$D$26</f>
        <v>0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10158.862834999998</v>
      </c>
      <c r="AA100" s="28">
        <f>'Cena na poramnuvanje'!AA100*'Sreden kurs'!$D$26</f>
        <v>8404.6389505660372</v>
      </c>
    </row>
    <row r="101" spans="2:27" x14ac:dyDescent="0.25">
      <c r="B101" s="63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1787.2900100000002</v>
      </c>
      <c r="F101" s="27">
        <f>'Cena na poramnuvanje'!F101*'Sreden kurs'!$D$26</f>
        <v>1746.0401199999999</v>
      </c>
      <c r="G101" s="27">
        <f>'Cena na poramnuvanje'!G101*'Sreden kurs'!$D$26</f>
        <v>1722.6446599999999</v>
      </c>
      <c r="H101" s="27">
        <f>'Cena na poramnuvanje'!H101*'Sreden kurs'!$D$26</f>
        <v>1706.63724</v>
      </c>
      <c r="I101" s="27">
        <f>'Cena na poramnuvanje'!I101*'Sreden kurs'!$D$26</f>
        <v>1810.6854699999999</v>
      </c>
      <c r="J101" s="27">
        <f>'Cena na poramnuvanje'!J101*'Sreden kurs'!$D$26</f>
        <v>2245.96416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1566.26448</v>
      </c>
      <c r="U101" s="27">
        <f>'Cena na poramnuvanje'!U101*'Sreden kurs'!$D$26</f>
        <v>0</v>
      </c>
      <c r="V101" s="27">
        <f>'Cena na poramnuvanje'!V101*'Sreden kurs'!$D$26</f>
        <v>0</v>
      </c>
      <c r="W101" s="27">
        <f>'Cena na poramnuvanje'!W101*'Sreden kurs'!$D$26</f>
        <v>0</v>
      </c>
      <c r="X101" s="27">
        <f>'Cena na poramnuvanje'!X101*'Sreden kurs'!$D$26</f>
        <v>0</v>
      </c>
      <c r="Y101" s="27">
        <f>'Cena na poramnuvanje'!Y101*'Sreden kurs'!$D$26</f>
        <v>0</v>
      </c>
      <c r="Z101" s="27">
        <f>'Cena na poramnuvanje'!Z101*'Sreden kurs'!$D$26</f>
        <v>0</v>
      </c>
      <c r="AA101" s="28">
        <f>'Cena na poramnuvanje'!AA101*'Sreden kurs'!$D$26</f>
        <v>0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0</v>
      </c>
      <c r="I102" s="27">
        <f>'Cena na poramnuvanje'!I102*'Sreden kurs'!$D$26</f>
        <v>0</v>
      </c>
      <c r="J102" s="27">
        <f>'Cena na poramnuvanje'!J102*'Sreden kurs'!$D$26</f>
        <v>0</v>
      </c>
      <c r="K102" s="27">
        <f>'Cena na poramnuvanje'!K102*'Sreden kurs'!$D$26</f>
        <v>4128.0673500000003</v>
      </c>
      <c r="L102" s="27">
        <f>'Cena na poramnuvanje'!L102*'Sreden kurs'!$D$26</f>
        <v>4153.9254899999996</v>
      </c>
      <c r="M102" s="27">
        <f>'Cena na poramnuvanje'!M102*'Sreden kurs'!$D$26</f>
        <v>3495.15859</v>
      </c>
      <c r="N102" s="27">
        <f>'Cena na poramnuvanje'!N102*'Sreden kurs'!$D$26</f>
        <v>3043.87248</v>
      </c>
      <c r="O102" s="27">
        <f>'Cena na poramnuvanje'!O102*'Sreden kurs'!$D$26</f>
        <v>2720.6457299999997</v>
      </c>
      <c r="P102" s="27">
        <f>'Cena na poramnuvanje'!P102*'Sreden kurs'!$D$26</f>
        <v>2619.0601799999999</v>
      </c>
      <c r="Q102" s="27">
        <f>'Cena na poramnuvanje'!Q102*'Sreden kurs'!$D$26</f>
        <v>2497.1575200000002</v>
      </c>
      <c r="R102" s="27">
        <f>'Cena na poramnuvanje'!R102*'Sreden kurs'!$D$26</f>
        <v>2230.5724099999998</v>
      </c>
      <c r="S102" s="27">
        <f>'Cena na poramnuvanje'!S102*'Sreden kurs'!$D$26</f>
        <v>2215.7963300000001</v>
      </c>
      <c r="T102" s="27">
        <f>'Cena na poramnuvanje'!T102*'Sreden kurs'!$D$26</f>
        <v>0</v>
      </c>
      <c r="U102" s="27">
        <f>'Cena na poramnuvanje'!U102*'Sreden kurs'!$D$26</f>
        <v>3032.7904199999998</v>
      </c>
      <c r="V102" s="27">
        <f>'Cena na poramnuvanje'!V102*'Sreden kurs'!$D$26</f>
        <v>3552.4159</v>
      </c>
      <c r="W102" s="27">
        <f>'Cena na poramnuvanje'!W102*'Sreden kurs'!$D$26</f>
        <v>4102.8248800000001</v>
      </c>
      <c r="X102" s="27">
        <f>'Cena na poramnuvanje'!X102*'Sreden kurs'!$D$26</f>
        <v>4437.7493599999998</v>
      </c>
      <c r="Y102" s="27">
        <f>'Cena na poramnuvanje'!Y102*'Sreden kurs'!$D$26</f>
        <v>4102.20921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0</v>
      </c>
      <c r="I103" s="29">
        <f>'Cena na poramnuvanje'!I103*'Sreden kurs'!$D$26</f>
        <v>0</v>
      </c>
      <c r="J103" s="29">
        <f>'Cena na poramnuvanje'!J103*'Sreden kurs'!$D$26</f>
        <v>0</v>
      </c>
      <c r="K103" s="29">
        <f>'Cena na poramnuvanje'!K103*'Sreden kurs'!$D$26</f>
        <v>12384.20205</v>
      </c>
      <c r="L103" s="29">
        <f>'Cena na poramnuvanje'!L103*'Sreden kurs'!$D$26</f>
        <v>12461.1608</v>
      </c>
      <c r="M103" s="29">
        <f>'Cena na poramnuvanje'!M103*'Sreden kurs'!$D$26</f>
        <v>10484.8601</v>
      </c>
      <c r="N103" s="29">
        <f>'Cena na poramnuvanje'!N103*'Sreden kurs'!$D$26</f>
        <v>9131.61744</v>
      </c>
      <c r="O103" s="29">
        <f>'Cena na poramnuvanje'!O103*'Sreden kurs'!$D$26</f>
        <v>8161.9371899999996</v>
      </c>
      <c r="P103" s="29">
        <f>'Cena na poramnuvanje'!P103*'Sreden kurs'!$D$26</f>
        <v>7857.1805400000003</v>
      </c>
      <c r="Q103" s="29">
        <f>'Cena na poramnuvanje'!Q103*'Sreden kurs'!$D$26</f>
        <v>7491.4725600000002</v>
      </c>
      <c r="R103" s="29">
        <f>'Cena na poramnuvanje'!R103*'Sreden kurs'!$D$26</f>
        <v>6691.1015600000001</v>
      </c>
      <c r="S103" s="29">
        <f>'Cena na poramnuvanje'!S103*'Sreden kurs'!$D$26</f>
        <v>6646.7733199999993</v>
      </c>
      <c r="T103" s="29">
        <f>'Cena na poramnuvanje'!T103*'Sreden kurs'!$D$26</f>
        <v>0</v>
      </c>
      <c r="U103" s="29">
        <f>'Cena na poramnuvanje'!U103*'Sreden kurs'!$D$26</f>
        <v>9097.7555900000007</v>
      </c>
      <c r="V103" s="29">
        <f>'Cena na poramnuvanje'!V103*'Sreden kurs'!$D$26</f>
        <v>10657.2477</v>
      </c>
      <c r="W103" s="29">
        <f>'Cena na poramnuvanje'!W103*'Sreden kurs'!$D$26</f>
        <v>12307.858969999999</v>
      </c>
      <c r="X103" s="29">
        <f>'Cena na poramnuvanje'!X103*'Sreden kurs'!$D$26</f>
        <v>13313.248080000001</v>
      </c>
      <c r="Y103" s="29">
        <f>'Cena na poramnuvanje'!Y103*'Sreden kurs'!$D$26</f>
        <v>12306.627629999999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26.04.2023</v>
      </c>
      <c r="C104" s="6" t="s">
        <v>26</v>
      </c>
      <c r="D104" s="27">
        <f>'Cena na poramnuvanje'!D104*'Sreden kurs'!$D$27</f>
        <v>9036.0086900000006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8039.5303800000002</v>
      </c>
      <c r="J104" s="27">
        <f>'Cena na poramnuvanje'!J104*'Sreden kurs'!$D$27</f>
        <v>0</v>
      </c>
      <c r="K104" s="27">
        <f>'Cena na poramnuvanje'!K104*'Sreden kurs'!$D$27</f>
        <v>0</v>
      </c>
      <c r="L104" s="27">
        <f>'Cena na poramnuvanje'!L104*'Sreden kurs'!$D$27</f>
        <v>10399.626785</v>
      </c>
      <c r="M104" s="27">
        <f>'Cena na poramnuvanje'!M104*'Sreden kurs'!$D$27</f>
        <v>7924.338242931035</v>
      </c>
      <c r="N104" s="27">
        <f>'Cena na poramnuvanje'!N104*'Sreden kurs'!$D$27</f>
        <v>7388.1964805454536</v>
      </c>
      <c r="O104" s="27">
        <f>'Cena na poramnuvanje'!O104*'Sreden kurs'!$D$27</f>
        <v>7931.7900864799994</v>
      </c>
      <c r="P104" s="27">
        <f>'Cena na poramnuvanje'!P104*'Sreden kurs'!$D$27</f>
        <v>7444.3220064799998</v>
      </c>
      <c r="Q104" s="27">
        <f>'Cena na poramnuvanje'!Q104*'Sreden kurs'!$D$27</f>
        <v>7623.8147564444434</v>
      </c>
      <c r="R104" s="27">
        <f>'Cena na poramnuvanje'!R104*'Sreden kurs'!$D$27</f>
        <v>7656.8362834285708</v>
      </c>
      <c r="S104" s="27">
        <f>'Cena na poramnuvanje'!S104*'Sreden kurs'!$D$27</f>
        <v>7427.1052689795915</v>
      </c>
      <c r="T104" s="27">
        <f>'Cena na poramnuvanje'!T104*'Sreden kurs'!$D$27</f>
        <v>7854.7268994915248</v>
      </c>
      <c r="U104" s="27">
        <f>'Cena na poramnuvanje'!U104*'Sreden kurs'!$D$27</f>
        <v>8997.8483099999994</v>
      </c>
      <c r="V104" s="27">
        <f>'Cena na poramnuvanje'!V104*'Sreden kurs'!$D$27</f>
        <v>10247.293010000001</v>
      </c>
      <c r="W104" s="27">
        <f>'Cena na poramnuvanje'!W104*'Sreden kurs'!$D$27</f>
        <v>11847.567010000001</v>
      </c>
      <c r="X104" s="27">
        <f>'Cena na poramnuvanje'!X104*'Sreden kurs'!$D$27</f>
        <v>12395.9686</v>
      </c>
      <c r="Y104" s="27">
        <f>'Cena na poramnuvanje'!Y104*'Sreden kurs'!$D$27</f>
        <v>11674.614320000001</v>
      </c>
      <c r="Z104" s="27">
        <f>'Cena na poramnuvanje'!Z104*'Sreden kurs'!$D$27</f>
        <v>10622.954147931036</v>
      </c>
      <c r="AA104" s="28">
        <f>'Cena na poramnuvanje'!AA104*'Sreden kurs'!$D$27</f>
        <v>9898.294792749999</v>
      </c>
    </row>
    <row r="105" spans="2:27" x14ac:dyDescent="0.25">
      <c r="B105" s="63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1892.5702357538107</v>
      </c>
      <c r="F105" s="27">
        <f>'Cena na poramnuvanje'!F105*'Sreden kurs'!$D$27</f>
        <v>1844.3658979645093</v>
      </c>
      <c r="G105" s="27">
        <f>'Cena na poramnuvanje'!G105*'Sreden kurs'!$D$27</f>
        <v>1695.6749500000001</v>
      </c>
      <c r="H105" s="27">
        <f>'Cena na poramnuvanje'!H105*'Sreden kurs'!$D$27</f>
        <v>1732.6043499999998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0</v>
      </c>
      <c r="T105" s="27">
        <f>'Cena na poramnuvanje'!T105*'Sreden kurs'!$D$27</f>
        <v>0</v>
      </c>
      <c r="U105" s="27">
        <f>'Cena na poramnuvanje'!U105*'Sreden kurs'!$D$27</f>
        <v>0</v>
      </c>
      <c r="V105" s="27">
        <f>'Cena na poramnuvanje'!V105*'Sreden kurs'!$D$27</f>
        <v>0</v>
      </c>
      <c r="W105" s="27">
        <f>'Cena na poramnuvanje'!W105*'Sreden kurs'!$D$27</f>
        <v>0</v>
      </c>
      <c r="X105" s="27">
        <f>'Cena na poramnuvanje'!X105*'Sreden kurs'!$D$27</f>
        <v>0</v>
      </c>
      <c r="Y105" s="27">
        <f>'Cena na poramnuvanje'!Y105*'Sreden kurs'!$D$27</f>
        <v>0</v>
      </c>
      <c r="Z105" s="27">
        <f>'Cena na poramnuvanje'!Z105*'Sreden kurs'!$D$27</f>
        <v>0</v>
      </c>
      <c r="AA105" s="28">
        <f>'Cena na poramnuvanje'!AA105*'Sreden kurs'!$D$27</f>
        <v>0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0</v>
      </c>
      <c r="H106" s="27">
        <f>'Cena na poramnuvanje'!H106*'Sreden kurs'!$D$27</f>
        <v>0</v>
      </c>
      <c r="I106" s="27">
        <f>'Cena na poramnuvanje'!I106*'Sreden kurs'!$D$27</f>
        <v>0</v>
      </c>
      <c r="J106" s="27">
        <f>'Cena na poramnuvanje'!J106*'Sreden kurs'!$D$27</f>
        <v>3851.7364199999997</v>
      </c>
      <c r="K106" s="27">
        <f>'Cena na poramnuvanje'!K106*'Sreden kurs'!$D$27</f>
        <v>4305.9680399999997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0</v>
      </c>
      <c r="H107" s="29">
        <f>'Cena na poramnuvanje'!H107*'Sreden kurs'!$D$27</f>
        <v>0</v>
      </c>
      <c r="I107" s="29">
        <f>'Cena na poramnuvanje'!I107*'Sreden kurs'!$D$27</f>
        <v>0</v>
      </c>
      <c r="J107" s="29">
        <f>'Cena na poramnuvanje'!J107*'Sreden kurs'!$D$27</f>
        <v>11555.20926</v>
      </c>
      <c r="K107" s="29">
        <f>'Cena na poramnuvanje'!K107*'Sreden kurs'!$D$27</f>
        <v>12917.288630000001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27.04.2023</v>
      </c>
      <c r="C108" s="6" t="s">
        <v>26</v>
      </c>
      <c r="D108" s="27">
        <f>'Cena na poramnuvanje'!D108*'Sreden kurs'!$D$28</f>
        <v>9890.8437090000007</v>
      </c>
      <c r="E108" s="27">
        <f>'Cena na poramnuvanje'!E108*'Sreden kurs'!$D$28</f>
        <v>9538.3243679999978</v>
      </c>
      <c r="F108" s="27">
        <f>'Cena na poramnuvanje'!F108*'Sreden kurs'!$D$28</f>
        <v>9254.0941139999995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9526.0180305422073</v>
      </c>
      <c r="J108" s="27">
        <f>'Cena na poramnuvanje'!J108*'Sreden kurs'!$D$28</f>
        <v>10214.923245954546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0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0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0</v>
      </c>
      <c r="AA108" s="28">
        <f>'Cena na poramnuvanje'!AA108*'Sreden kurs'!$D$28</f>
        <v>0</v>
      </c>
    </row>
    <row r="109" spans="2:27" x14ac:dyDescent="0.25">
      <c r="B109" s="63"/>
      <c r="C109" s="6" t="s">
        <v>27</v>
      </c>
      <c r="D109" s="27">
        <f>'Cena na poramnuvanje'!D109*'Sreden kurs'!$D$28</f>
        <v>0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3023.1763380000002</v>
      </c>
      <c r="H109" s="27">
        <f>'Cena na poramnuvanje'!H109*'Sreden kurs'!$D$28</f>
        <v>3037.9415460000005</v>
      </c>
      <c r="I109" s="27">
        <f>'Cena na poramnuvanje'!I109*'Sreden kurs'!$D$28</f>
        <v>0</v>
      </c>
      <c r="J109" s="27">
        <f>'Cena na poramnuvanje'!J109*'Sreden kurs'!$D$28</f>
        <v>0</v>
      </c>
      <c r="K109" s="27">
        <f>'Cena na poramnuvanje'!K109*'Sreden kurs'!$D$28</f>
        <v>0</v>
      </c>
      <c r="L109" s="27">
        <f>'Cena na poramnuvanje'!L109*'Sreden kurs'!$D$28</f>
        <v>2486.0918969999998</v>
      </c>
      <c r="M109" s="27">
        <f>'Cena na poramnuvanje'!M109*'Sreden kurs'!$D$28</f>
        <v>2073.4995928064518</v>
      </c>
      <c r="N109" s="27">
        <f>'Cena na poramnuvanje'!N109*'Sreden kurs'!$D$28</f>
        <v>1814.4932358064516</v>
      </c>
      <c r="O109" s="27">
        <f>'Cena na poramnuvanje'!O109*'Sreden kurs'!$D$28</f>
        <v>1796.6519428064516</v>
      </c>
      <c r="P109" s="27">
        <f>'Cena na poramnuvanje'!P109*'Sreden kurs'!$D$28</f>
        <v>1789.0510359999998</v>
      </c>
      <c r="Q109" s="27">
        <f>'Cena na poramnuvanje'!Q109*'Sreden kurs'!$D$28</f>
        <v>1749.061931</v>
      </c>
      <c r="R109" s="27">
        <f>'Cena na poramnuvanje'!R109*'Sreden kurs'!$D$28</f>
        <v>1760.1358370000003</v>
      </c>
      <c r="S109" s="27">
        <f>'Cena na poramnuvanje'!S109*'Sreden kurs'!$D$28</f>
        <v>1755.2141010000003</v>
      </c>
      <c r="T109" s="27">
        <f>'Cena na poramnuvanje'!T109*'Sreden kurs'!$D$28</f>
        <v>1758.9054029999998</v>
      </c>
      <c r="U109" s="27">
        <f>'Cena na poramnuvanje'!U109*'Sreden kurs'!$D$28</f>
        <v>1882.7823228064517</v>
      </c>
      <c r="V109" s="27">
        <f>'Cena na poramnuvanje'!V109*'Sreden kurs'!$D$28</f>
        <v>2303.590750806452</v>
      </c>
      <c r="W109" s="27">
        <f>'Cena na poramnuvanje'!W109*'Sreden kurs'!$D$28</f>
        <v>2766.4257766666669</v>
      </c>
      <c r="X109" s="27">
        <f>'Cena na poramnuvanje'!X109*'Sreden kurs'!$D$28</f>
        <v>0</v>
      </c>
      <c r="Y109" s="27">
        <f>'Cena na poramnuvanje'!Y109*'Sreden kurs'!$D$28</f>
        <v>0</v>
      </c>
      <c r="Z109" s="27">
        <f>'Cena na poramnuvanje'!Z109*'Sreden kurs'!$D$28</f>
        <v>0</v>
      </c>
      <c r="AA109" s="28">
        <f>'Cena na poramnuvanje'!AA109*'Sreden kurs'!$D$28</f>
        <v>0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0</v>
      </c>
      <c r="G110" s="27">
        <f>'Cena na poramnuvanje'!G110*'Sreden kurs'!$D$28</f>
        <v>0</v>
      </c>
      <c r="H110" s="27">
        <f>'Cena na poramnuvanje'!H110*'Sreden kurs'!$D$28</f>
        <v>0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4451.0949949999995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4831.2991010000005</v>
      </c>
      <c r="Y110" s="27">
        <f>'Cena na poramnuvanje'!Y110*'Sreden kurs'!$D$28</f>
        <v>4272.682065</v>
      </c>
      <c r="Z110" s="27">
        <f>'Cena na poramnuvanje'!Z110*'Sreden kurs'!$D$28</f>
        <v>3833.4171270000002</v>
      </c>
      <c r="AA110" s="28">
        <f>'Cena na poramnuvanje'!AA110*'Sreden kurs'!$D$28</f>
        <v>3113.613237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0</v>
      </c>
      <c r="G111" s="29">
        <f>'Cena na poramnuvanje'!G111*'Sreden kurs'!$D$28</f>
        <v>0</v>
      </c>
      <c r="H111" s="29">
        <f>'Cena na poramnuvanje'!H111*'Sreden kurs'!$D$28</f>
        <v>0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13353.284985000002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14493.282086000001</v>
      </c>
      <c r="Y111" s="29">
        <f>'Cena na poramnuvanje'!Y111*'Sreden kurs'!$D$28</f>
        <v>12818.046195000001</v>
      </c>
      <c r="Z111" s="29">
        <f>'Cena na poramnuvanje'!Z111*'Sreden kurs'!$D$28</f>
        <v>11500.251381</v>
      </c>
      <c r="AA111" s="30">
        <f>'Cena na poramnuvanje'!AA111*'Sreden kurs'!$D$28</f>
        <v>9340.224494</v>
      </c>
    </row>
    <row r="112" spans="2:27" ht="15.75" thickTop="1" x14ac:dyDescent="0.25">
      <c r="B112" s="62" t="str">
        <f>'Cena na poramnuvanje'!B112:B115</f>
        <v>28.04.2023</v>
      </c>
      <c r="C112" s="6" t="s">
        <v>26</v>
      </c>
      <c r="D112" s="27">
        <f>'Cena na poramnuvanje'!D112*'Sreden kurs'!$D$29</f>
        <v>9414.8707499999982</v>
      </c>
      <c r="E112" s="27">
        <f>'Cena na poramnuvanje'!E112*'Sreden kurs'!$D$29</f>
        <v>8578.8818999999985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0</v>
      </c>
      <c r="N112" s="27">
        <f>'Cena na poramnuvanje'!N112*'Sreden kurs'!$D$29</f>
        <v>0</v>
      </c>
      <c r="O112" s="27">
        <f>'Cena na poramnuvanje'!O112*'Sreden kurs'!$D$29</f>
        <v>0</v>
      </c>
      <c r="P112" s="27">
        <f>'Cena na poramnuvanje'!P112*'Sreden kurs'!$D$29</f>
        <v>0</v>
      </c>
      <c r="Q112" s="27">
        <f>'Cena na poramnuvanje'!Q112*'Sreden kurs'!$D$29</f>
        <v>0</v>
      </c>
      <c r="R112" s="27">
        <f>'Cena na poramnuvanje'!R112*'Sreden kurs'!$D$29</f>
        <v>0</v>
      </c>
      <c r="S112" s="27">
        <f>'Cena na poramnuvanje'!S112*'Sreden kurs'!$D$29</f>
        <v>0</v>
      </c>
      <c r="T112" s="27">
        <f>'Cena na poramnuvanje'!T112*'Sreden kurs'!$D$29</f>
        <v>0</v>
      </c>
      <c r="U112" s="27">
        <f>'Cena na poramnuvanje'!U112*'Sreden kurs'!$D$29</f>
        <v>0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0</v>
      </c>
      <c r="AA112" s="28">
        <f>'Cena na poramnuvanje'!AA112*'Sreden kurs'!$D$29</f>
        <v>0</v>
      </c>
    </row>
    <row r="113" spans="2:27" x14ac:dyDescent="0.25">
      <c r="B113" s="63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2779.2476999999999</v>
      </c>
      <c r="G113" s="27">
        <f>'Cena na poramnuvanje'!G113*'Sreden kurs'!$D$29</f>
        <v>2822.92335</v>
      </c>
      <c r="H113" s="27">
        <f>'Cena na poramnuvanje'!H113*'Sreden kurs'!$D$29</f>
        <v>1722.42</v>
      </c>
      <c r="I113" s="27">
        <f>'Cena na poramnuvanje'!I113*'Sreden kurs'!$D$29</f>
        <v>1778.3986500000001</v>
      </c>
      <c r="J113" s="27">
        <f>'Cena na poramnuvanje'!J113*'Sreden kurs'!$D$29</f>
        <v>3497.1277500000006</v>
      </c>
      <c r="K113" s="27">
        <f>'Cena na poramnuvanje'!K113*'Sreden kurs'!$D$29</f>
        <v>0</v>
      </c>
      <c r="L113" s="27">
        <f>'Cena na poramnuvanje'!L113*'Sreden kurs'!$D$29</f>
        <v>2453.0042347826088</v>
      </c>
      <c r="M113" s="27">
        <f>'Cena na poramnuvanje'!M113*'Sreden kurs'!$D$29</f>
        <v>2337.3582270491802</v>
      </c>
      <c r="N113" s="27">
        <f>'Cena na poramnuvanje'!N113*'Sreden kurs'!$D$29</f>
        <v>2191.5676770491805</v>
      </c>
      <c r="O113" s="27">
        <f>'Cena na poramnuvanje'!O113*'Sreden kurs'!$D$29</f>
        <v>2055.5780029411762</v>
      </c>
      <c r="P113" s="27">
        <f>'Cena na poramnuvanje'!P113*'Sreden kurs'!$D$29</f>
        <v>1976.1539962499999</v>
      </c>
      <c r="Q113" s="27">
        <f>'Cena na poramnuvanje'!Q113*'Sreden kurs'!$D$29</f>
        <v>1801.5009500000001</v>
      </c>
      <c r="R113" s="27">
        <f>'Cena na poramnuvanje'!R113*'Sreden kurs'!$D$29</f>
        <v>1738.7556500000001</v>
      </c>
      <c r="S113" s="27">
        <f>'Cena na poramnuvanje'!S113*'Sreden kurs'!$D$29</f>
        <v>1712.8659515625</v>
      </c>
      <c r="T113" s="27">
        <f>'Cena na poramnuvanje'!T113*'Sreden kurs'!$D$29</f>
        <v>1679.0006625000001</v>
      </c>
      <c r="U113" s="27">
        <f>'Cena na poramnuvanje'!U113*'Sreden kurs'!$D$29</f>
        <v>1834.7116206521739</v>
      </c>
      <c r="V113" s="27">
        <f>'Cena na poramnuvanje'!V113*'Sreden kurs'!$D$29</f>
        <v>2128.7808529411768</v>
      </c>
      <c r="W113" s="27">
        <f>'Cena na poramnuvanje'!W113*'Sreden kurs'!$D$29</f>
        <v>2324.3442749999999</v>
      </c>
      <c r="X113" s="27">
        <f>'Cena na poramnuvanje'!X113*'Sreden kurs'!$D$29</f>
        <v>2454.2178187500003</v>
      </c>
      <c r="Y113" s="27">
        <f>'Cena na poramnuvanje'!Y113*'Sreden kurs'!$D$29</f>
        <v>0</v>
      </c>
      <c r="Z113" s="27">
        <f>'Cena na poramnuvanje'!Z113*'Sreden kurs'!$D$29</f>
        <v>0</v>
      </c>
      <c r="AA113" s="28">
        <f>'Cena na poramnuvanje'!AA113*'Sreden kurs'!$D$29</f>
        <v>0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0</v>
      </c>
      <c r="G114" s="27">
        <f>'Cena na poramnuvanje'!G114*'Sreden kurs'!$D$29</f>
        <v>0</v>
      </c>
      <c r="H114" s="27">
        <f>'Cena na poramnuvanje'!H114*'Sreden kurs'!$D$29</f>
        <v>0</v>
      </c>
      <c r="I114" s="27">
        <f>'Cena na poramnuvanje'!I114*'Sreden kurs'!$D$29</f>
        <v>0</v>
      </c>
      <c r="J114" s="27">
        <f>'Cena na poramnuvanje'!J114*'Sreden kurs'!$D$29</f>
        <v>0</v>
      </c>
      <c r="K114" s="27">
        <f>'Cena na poramnuvanje'!K114*'Sreden kurs'!$D$29</f>
        <v>3841.61175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3824.3875499999999</v>
      </c>
      <c r="Z114" s="27">
        <f>'Cena na poramnuvanje'!Z114*'Sreden kurs'!$D$29</f>
        <v>3590.0153999999998</v>
      </c>
      <c r="AA114" s="28">
        <f>'Cena na poramnuvanje'!AA114*'Sreden kurs'!$D$29</f>
        <v>3244.3011000000001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0</v>
      </c>
      <c r="G115" s="29">
        <f>'Cena na poramnuvanje'!G115*'Sreden kurs'!$D$29</f>
        <v>0</v>
      </c>
      <c r="H115" s="29">
        <f>'Cena na poramnuvanje'!H115*'Sreden kurs'!$D$29</f>
        <v>0</v>
      </c>
      <c r="I115" s="29">
        <f>'Cena na poramnuvanje'!I115*'Sreden kurs'!$D$29</f>
        <v>0</v>
      </c>
      <c r="J115" s="29">
        <f>'Cena na poramnuvanje'!J115*'Sreden kurs'!$D$29</f>
        <v>0</v>
      </c>
      <c r="K115" s="29">
        <f>'Cena na poramnuvanje'!K115*'Sreden kurs'!$D$29</f>
        <v>11524.2201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11473.16265</v>
      </c>
      <c r="Z115" s="29">
        <f>'Cena na poramnuvanje'!Z115*'Sreden kurs'!$D$29</f>
        <v>10769.431049999999</v>
      </c>
      <c r="AA115" s="30">
        <f>'Cena na poramnuvanje'!AA115*'Sreden kurs'!$D$29</f>
        <v>9732.9032999999999</v>
      </c>
    </row>
    <row r="116" spans="2:27" ht="15.75" thickTop="1" x14ac:dyDescent="0.25">
      <c r="B116" s="62" t="str">
        <f>'Cena na poramnuvanje'!B116:B119</f>
        <v>29.04.2023</v>
      </c>
      <c r="C116" s="6" t="s">
        <v>26</v>
      </c>
      <c r="D116" s="27">
        <f>'Cena na poramnuvanje'!D116*'Sreden kurs'!$D$30</f>
        <v>10666.085849999999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6394.4842500000004</v>
      </c>
      <c r="U116" s="27">
        <f>'Cena na poramnuvanje'!U116*'Sreden kurs'!$D$30</f>
        <v>6794.3317500000003</v>
      </c>
      <c r="V116" s="27">
        <f>'Cena na poramnuvanje'!V116*'Sreden kurs'!$D$30</f>
        <v>8001.8712000000005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3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3339.0342000000001</v>
      </c>
      <c r="F117" s="27">
        <f>'Cena na poramnuvanje'!F117*'Sreden kurs'!$D$30</f>
        <v>2280.3151111435236</v>
      </c>
      <c r="G117" s="27">
        <f>'Cena na poramnuvanje'!G117*'Sreden kurs'!$D$30</f>
        <v>2018.8964199029128</v>
      </c>
      <c r="H117" s="27">
        <f>'Cena na poramnuvanje'!H117*'Sreden kurs'!$D$30</f>
        <v>2067.3160835550179</v>
      </c>
      <c r="I117" s="27">
        <f>'Cena na poramnuvanje'!I117*'Sreden kurs'!$D$30</f>
        <v>1905.7347</v>
      </c>
      <c r="J117" s="27">
        <f>'Cena na poramnuvanje'!J117*'Sreden kurs'!$D$30</f>
        <v>2131.8613409003569</v>
      </c>
      <c r="K117" s="27">
        <f>'Cena na poramnuvanje'!K117*'Sreden kurs'!$D$30</f>
        <v>2019.3696818181813</v>
      </c>
      <c r="L117" s="27">
        <f>'Cena na poramnuvanje'!L117*'Sreden kurs'!$D$30</f>
        <v>2134.2971000000002</v>
      </c>
      <c r="M117" s="27">
        <f>'Cena na poramnuvanje'!M117*'Sreden kurs'!$D$30</f>
        <v>0</v>
      </c>
      <c r="N117" s="27">
        <f>'Cena na poramnuvanje'!N117*'Sreden kurs'!$D$30</f>
        <v>1913.1165000000001</v>
      </c>
      <c r="O117" s="27">
        <f>'Cena na poramnuvanje'!O117*'Sreden kurs'!$D$30</f>
        <v>1715.6533499999998</v>
      </c>
      <c r="P117" s="27">
        <f>'Cena na poramnuvanje'!P117*'Sreden kurs'!$D$30</f>
        <v>1517.9338874999999</v>
      </c>
      <c r="Q117" s="27">
        <f>'Cena na poramnuvanje'!Q117*'Sreden kurs'!$D$30</f>
        <v>1468.0994142857141</v>
      </c>
      <c r="R117" s="27">
        <f>'Cena na poramnuvanje'!R117*'Sreden kurs'!$D$30</f>
        <v>1222.30305</v>
      </c>
      <c r="S117" s="27">
        <f>'Cena na poramnuvanje'!S117*'Sreden kurs'!$D$30</f>
        <v>1275.20595</v>
      </c>
      <c r="T117" s="27">
        <f>'Cena na poramnuvanje'!T117*'Sreden kurs'!$D$30</f>
        <v>0</v>
      </c>
      <c r="U117" s="27">
        <f>'Cena na poramnuvanje'!U117*'Sreden kurs'!$D$30</f>
        <v>0</v>
      </c>
      <c r="V117" s="27">
        <f>'Cena na poramnuvanje'!V117*'Sreden kurs'!$D$30</f>
        <v>0</v>
      </c>
      <c r="W117" s="27">
        <f>'Cena na poramnuvanje'!W117*'Sreden kurs'!$D$30</f>
        <v>0</v>
      </c>
      <c r="X117" s="27">
        <f>'Cena na poramnuvanje'!X117*'Sreden kurs'!$D$30</f>
        <v>0</v>
      </c>
      <c r="Y117" s="27">
        <f>'Cena na poramnuvanje'!Y117*'Sreden kurs'!$D$30</f>
        <v>0</v>
      </c>
      <c r="Z117" s="27">
        <f>'Cena na poramnuvanje'!Z117*'Sreden kurs'!$D$30</f>
        <v>0</v>
      </c>
      <c r="AA117" s="28">
        <f>'Cena na poramnuvanje'!AA117*'Sreden kurs'!$D$30</f>
        <v>0</v>
      </c>
    </row>
    <row r="118" spans="2:27" x14ac:dyDescent="0.25">
      <c r="B118" s="63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0</v>
      </c>
      <c r="G118" s="27">
        <f>'Cena na poramnuvanje'!G118*'Sreden kurs'!$D$30</f>
        <v>0</v>
      </c>
      <c r="H118" s="27">
        <f>'Cena na poramnuvanje'!H118*'Sreden kurs'!$D$30</f>
        <v>0</v>
      </c>
      <c r="I118" s="27">
        <f>'Cena na poramnuvanje'!I118*'Sreden kurs'!$D$30</f>
        <v>0</v>
      </c>
      <c r="J118" s="27">
        <f>'Cena na poramnuvanje'!J118*'Sreden kurs'!$D$30</f>
        <v>0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3279.36465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3632.4607499999997</v>
      </c>
      <c r="X118" s="27">
        <f>'Cena na poramnuvanje'!X118*'Sreden kurs'!$D$30</f>
        <v>3669.9848999999999</v>
      </c>
      <c r="Y118" s="27">
        <f>'Cena na poramnuvanje'!Y118*'Sreden kurs'!$D$30</f>
        <v>3690.9</v>
      </c>
      <c r="Z118" s="27">
        <f>'Cena na poramnuvanje'!Z118*'Sreden kurs'!$D$30</f>
        <v>3554.9518499999999</v>
      </c>
      <c r="AA118" s="28">
        <f>'Cena na poramnuvanje'!AA118*'Sreden kurs'!$D$30</f>
        <v>3383.3249999999998</v>
      </c>
    </row>
    <row r="119" spans="2:27" ht="15.75" thickBot="1" x14ac:dyDescent="0.3">
      <c r="B119" s="64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0</v>
      </c>
      <c r="G119" s="29">
        <f>'Cena na poramnuvanje'!G119*'Sreden kurs'!$D$30</f>
        <v>0</v>
      </c>
      <c r="H119" s="29">
        <f>'Cena na poramnuvanje'!H119*'Sreden kurs'!$D$30</f>
        <v>0</v>
      </c>
      <c r="I119" s="29">
        <f>'Cena na poramnuvanje'!I119*'Sreden kurs'!$D$30</f>
        <v>0</v>
      </c>
      <c r="J119" s="29">
        <f>'Cena na poramnuvanje'!J119*'Sreden kurs'!$D$30</f>
        <v>0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9837.478799999999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10896.767099999999</v>
      </c>
      <c r="X119" s="29">
        <f>'Cena na poramnuvanje'!X119*'Sreden kurs'!$D$30</f>
        <v>11009.339550000001</v>
      </c>
      <c r="Y119" s="29">
        <f>'Cena na poramnuvanje'!Y119*'Sreden kurs'!$D$30</f>
        <v>11072.7</v>
      </c>
      <c r="Z119" s="29">
        <f>'Cena na poramnuvanje'!Z119*'Sreden kurs'!$D$30</f>
        <v>10664.240400000001</v>
      </c>
      <c r="AA119" s="30">
        <f>'Cena na poramnuvanje'!AA119*'Sreden kurs'!$D$30</f>
        <v>10149.975</v>
      </c>
    </row>
    <row r="120" spans="2:27" ht="15.75" thickTop="1" x14ac:dyDescent="0.25">
      <c r="B120" s="62" t="str">
        <f>'Cena na poramnuvanje'!B120:B123</f>
        <v>30.04.2023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x14ac:dyDescent="0.25">
      <c r="B121" s="63"/>
      <c r="C121" s="6" t="s">
        <v>27</v>
      </c>
      <c r="D121" s="27">
        <f>'Cena na poramnuvanje'!D121*'Sreden kurs'!$D$31</f>
        <v>1835.85366</v>
      </c>
      <c r="E121" s="27">
        <f>'Cena na poramnuvanje'!E121*'Sreden kurs'!$D$31</f>
        <v>1692.5456603942653</v>
      </c>
      <c r="F121" s="27">
        <f>'Cena na poramnuvanje'!F121*'Sreden kurs'!$D$31</f>
        <v>1639.9899</v>
      </c>
      <c r="G121" s="27">
        <f>'Cena na poramnuvanje'!G121*'Sreden kurs'!$D$31</f>
        <v>1588.3172999999999</v>
      </c>
      <c r="H121" s="27">
        <f>'Cena na poramnuvanje'!H121*'Sreden kurs'!$D$31</f>
        <v>1571.7082500000001</v>
      </c>
      <c r="I121" s="27">
        <f>'Cena na poramnuvanje'!I121*'Sreden kurs'!$D$31</f>
        <v>1619.0748000000001</v>
      </c>
      <c r="J121" s="27">
        <f>'Cena na poramnuvanje'!J121*'Sreden kurs'!$D$31</f>
        <v>1586.5080352941177</v>
      </c>
      <c r="K121" s="27">
        <f>'Cena na poramnuvanje'!K121*'Sreden kurs'!$D$31</f>
        <v>1513.665870967742</v>
      </c>
      <c r="L121" s="27">
        <f>'Cena na poramnuvanje'!L121*'Sreden kurs'!$D$31</f>
        <v>1384.40191</v>
      </c>
      <c r="M121" s="27">
        <f>'Cena na poramnuvanje'!M121*'Sreden kurs'!$D$31</f>
        <v>926.019029032258</v>
      </c>
      <c r="N121" s="27">
        <f>'Cena na poramnuvanje'!N121*'Sreden kurs'!$D$31</f>
        <v>511.49722499999996</v>
      </c>
      <c r="O121" s="27">
        <f>'Cena na poramnuvanje'!O121*'Sreden kurs'!$D$31</f>
        <v>262.97662500000001</v>
      </c>
      <c r="P121" s="27">
        <f>'Cena na poramnuvanje'!P121*'Sreden kurs'!$D$31</f>
        <v>262.97662500000001</v>
      </c>
      <c r="Q121" s="27">
        <f>'Cena na poramnuvanje'!Q121*'Sreden kurs'!$D$31</f>
        <v>262.88732903225804</v>
      </c>
      <c r="R121" s="27">
        <f>'Cena na poramnuvanje'!R121*'Sreden kurs'!$D$31</f>
        <v>262.66904999999997</v>
      </c>
      <c r="S121" s="27">
        <f>'Cena na poramnuvanje'!S121*'Sreden kurs'!$D$31</f>
        <v>262.66904999999997</v>
      </c>
      <c r="T121" s="27">
        <f>'Cena na poramnuvanje'!T121*'Sreden kurs'!$D$31</f>
        <v>262.66904999999997</v>
      </c>
      <c r="U121" s="27">
        <f>'Cena na poramnuvanje'!U121*'Sreden kurs'!$D$31</f>
        <v>1302.2725500000001</v>
      </c>
      <c r="V121" s="27">
        <f>'Cena na poramnuvanje'!V121*'Sreden kurs'!$D$31</f>
        <v>1947.5649000000003</v>
      </c>
      <c r="W121" s="27">
        <f>'Cena na poramnuvanje'!W121*'Sreden kurs'!$D$31</f>
        <v>2199.4688249999999</v>
      </c>
      <c r="X121" s="27">
        <f>'Cena na poramnuvanje'!X121*'Sreden kurs'!$D$31</f>
        <v>2281.898925</v>
      </c>
      <c r="Y121" s="27">
        <f>'Cena na poramnuvanje'!Y121*'Sreden kurs'!$D$31</f>
        <v>2255.7550500000002</v>
      </c>
      <c r="Z121" s="27">
        <f>'Cena na poramnuvanje'!Z121*'Sreden kurs'!$D$31</f>
        <v>2161.6370999999999</v>
      </c>
      <c r="AA121" s="28">
        <f>'Cena na poramnuvanje'!AA121*'Sreden kurs'!$D$31</f>
        <v>2006.00415</v>
      </c>
    </row>
    <row r="122" spans="2:27" x14ac:dyDescent="0.25">
      <c r="B122" s="63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0</v>
      </c>
      <c r="J122" s="27">
        <f>'Cena na poramnuvanje'!J122*'Sreden kurs'!$D$31</f>
        <v>0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4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0</v>
      </c>
      <c r="J123" s="29">
        <f>'Cena na poramnuvanje'!J123*'Sreden kurs'!$D$31</f>
        <v>0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hidden="1" thickTop="1" x14ac:dyDescent="0.25">
      <c r="B124" s="62" t="str">
        <f>'Cena na poramnuvanje'!B124:B127</f>
        <v>31.04.2023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ht="15.75" hidden="1" thickTop="1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ht="15.75" hidden="1" thickTop="1" x14ac:dyDescent="0.25">
      <c r="B126" s="63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ht="15.75" hidden="1" thickTop="1" x14ac:dyDescent="0.25">
      <c r="B127" s="65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1EBF-5DF6-410A-A9E6-C83A2D38371F}">
  <sheetPr codeName="Sheet3"/>
  <dimension ref="B2:AC104"/>
  <sheetViews>
    <sheetView zoomScaleNormal="100" workbookViewId="0">
      <selection activeCell="E9" sqref="E9:AB9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23.840000000000003</v>
      </c>
      <c r="D4" s="74"/>
      <c r="E4" s="39">
        <v>0</v>
      </c>
      <c r="F4" s="40">
        <v>0</v>
      </c>
      <c r="G4" s="40">
        <v>0</v>
      </c>
      <c r="H4" s="40">
        <v>12.700000000000003</v>
      </c>
      <c r="I4" s="40">
        <v>8.5300000000000011</v>
      </c>
      <c r="J4" s="40">
        <v>2.6099999999999994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38" t="s">
        <v>42</v>
      </c>
      <c r="C5" s="73">
        <f t="shared" ref="C5:C33" si="0">SUM(E5:AB5)</f>
        <v>0.73999999999999844</v>
      </c>
      <c r="D5" s="74"/>
      <c r="E5" s="39">
        <v>0</v>
      </c>
      <c r="F5" s="40">
        <v>0.73999999999999844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">
        <v>43</v>
      </c>
      <c r="C6" s="73">
        <f t="shared" si="0"/>
        <v>0</v>
      </c>
      <c r="D6" s="74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">
        <v>44</v>
      </c>
      <c r="C7" s="73">
        <f t="shared" si="0"/>
        <v>110.01</v>
      </c>
      <c r="D7" s="74"/>
      <c r="E7" s="39">
        <v>0</v>
      </c>
      <c r="F7" s="40">
        <v>14.190000000000001</v>
      </c>
      <c r="G7" s="40">
        <v>1.5700000000000003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0.55000000000001137</v>
      </c>
      <c r="T7" s="40">
        <v>20.319999999999993</v>
      </c>
      <c r="U7" s="40">
        <v>22.72999999999999</v>
      </c>
      <c r="V7" s="40">
        <v>20.78</v>
      </c>
      <c r="W7" s="40">
        <v>0</v>
      </c>
      <c r="X7" s="40">
        <v>0</v>
      </c>
      <c r="Y7" s="40">
        <v>19.740000000000009</v>
      </c>
      <c r="Z7" s="40">
        <v>10.129999999999995</v>
      </c>
      <c r="AA7" s="40">
        <v>0</v>
      </c>
      <c r="AB7" s="41">
        <v>0</v>
      </c>
    </row>
    <row r="8" spans="2:28" ht="17.25" thickTop="1" thickBot="1" x14ac:dyDescent="0.3">
      <c r="B8" s="42" t="s">
        <v>45</v>
      </c>
      <c r="C8" s="73">
        <f t="shared" si="0"/>
        <v>164.95999999999998</v>
      </c>
      <c r="D8" s="74"/>
      <c r="E8" s="39">
        <v>3.360000000000003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15.159999999999997</v>
      </c>
      <c r="M8" s="40">
        <v>24</v>
      </c>
      <c r="N8" s="40">
        <v>5.3199999999999932</v>
      </c>
      <c r="O8" s="40">
        <v>0</v>
      </c>
      <c r="P8" s="40">
        <v>0</v>
      </c>
      <c r="Q8" s="40">
        <v>0</v>
      </c>
      <c r="R8" s="40">
        <v>0</v>
      </c>
      <c r="S8" s="40">
        <v>13.319999999999993</v>
      </c>
      <c r="T8" s="40">
        <v>22.659999999999997</v>
      </c>
      <c r="U8" s="40">
        <v>23.610000000000014</v>
      </c>
      <c r="V8" s="40">
        <v>3.0999999999999943</v>
      </c>
      <c r="W8" s="40">
        <v>14.469999999999999</v>
      </c>
      <c r="X8" s="40">
        <v>0</v>
      </c>
      <c r="Y8" s="40">
        <v>5.0000000000011369E-2</v>
      </c>
      <c r="Z8" s="40">
        <v>0</v>
      </c>
      <c r="AA8" s="40">
        <v>17.03</v>
      </c>
      <c r="AB8" s="41">
        <v>22.879999999999995</v>
      </c>
    </row>
    <row r="9" spans="2:28" ht="17.25" thickTop="1" thickBot="1" x14ac:dyDescent="0.3">
      <c r="B9" s="42" t="s">
        <v>46</v>
      </c>
      <c r="C9" s="73">
        <f t="shared" si="0"/>
        <v>251.28000000000006</v>
      </c>
      <c r="D9" s="74"/>
      <c r="E9" s="39">
        <v>1.7199999999999989</v>
      </c>
      <c r="F9" s="40">
        <v>0</v>
      </c>
      <c r="G9" s="40">
        <v>5.389999999999997</v>
      </c>
      <c r="H9" s="40">
        <v>19.61</v>
      </c>
      <c r="I9" s="40">
        <v>15.84</v>
      </c>
      <c r="J9" s="40">
        <v>0</v>
      </c>
      <c r="K9" s="40">
        <v>0</v>
      </c>
      <c r="L9" s="40">
        <v>15.800000000000011</v>
      </c>
      <c r="M9" s="40">
        <v>23.97999999999999</v>
      </c>
      <c r="N9" s="40">
        <v>21.27000000000001</v>
      </c>
      <c r="O9" s="40">
        <v>17.129999999999995</v>
      </c>
      <c r="P9" s="40">
        <v>23.77000000000001</v>
      </c>
      <c r="Q9" s="40">
        <v>7.0800000000000125</v>
      </c>
      <c r="R9" s="40">
        <v>9.3300000000000125</v>
      </c>
      <c r="S9" s="40">
        <v>19.03</v>
      </c>
      <c r="T9" s="40">
        <v>0</v>
      </c>
      <c r="U9" s="40">
        <v>10.620000000000005</v>
      </c>
      <c r="V9" s="40">
        <v>4.5999999999999943</v>
      </c>
      <c r="W9" s="40">
        <v>9.4900000000000091</v>
      </c>
      <c r="X9" s="40">
        <v>0</v>
      </c>
      <c r="Y9" s="40">
        <v>23.710000000000008</v>
      </c>
      <c r="Z9" s="40">
        <v>0</v>
      </c>
      <c r="AA9" s="40">
        <v>3.9000000000000057</v>
      </c>
      <c r="AB9" s="41">
        <v>19.009999999999991</v>
      </c>
    </row>
    <row r="10" spans="2:28" ht="17.25" thickTop="1" thickBot="1" x14ac:dyDescent="0.3">
      <c r="B10" s="42" t="s">
        <v>47</v>
      </c>
      <c r="C10" s="73">
        <f t="shared" si="0"/>
        <v>296.72000000000014</v>
      </c>
      <c r="D10" s="74"/>
      <c r="E10" s="39">
        <v>4.9699999999999989</v>
      </c>
      <c r="F10" s="40">
        <v>1.2300000000000004</v>
      </c>
      <c r="G10" s="40">
        <v>0</v>
      </c>
      <c r="H10" s="40">
        <v>13.260000000000005</v>
      </c>
      <c r="I10" s="40">
        <v>15.98</v>
      </c>
      <c r="J10" s="40">
        <v>19.329999999999998</v>
      </c>
      <c r="K10" s="40">
        <v>15.5</v>
      </c>
      <c r="L10" s="40">
        <v>11.919999999999987</v>
      </c>
      <c r="M10" s="40">
        <v>19.300000000000011</v>
      </c>
      <c r="N10" s="40">
        <v>0</v>
      </c>
      <c r="O10" s="40">
        <v>0</v>
      </c>
      <c r="P10" s="40">
        <v>13.060000000000002</v>
      </c>
      <c r="Q10" s="40">
        <v>20.830000000000013</v>
      </c>
      <c r="R10" s="40">
        <v>17.650000000000006</v>
      </c>
      <c r="S10" s="40">
        <v>0</v>
      </c>
      <c r="T10" s="40">
        <v>20.28</v>
      </c>
      <c r="U10" s="40">
        <v>7.9799999999999898</v>
      </c>
      <c r="V10" s="40">
        <v>19</v>
      </c>
      <c r="W10" s="40">
        <v>16.210000000000008</v>
      </c>
      <c r="X10" s="40">
        <v>19.580000000000013</v>
      </c>
      <c r="Y10" s="40">
        <v>23.960000000000008</v>
      </c>
      <c r="Z10" s="40">
        <v>14.740000000000009</v>
      </c>
      <c r="AA10" s="40">
        <v>7.4799999999999898</v>
      </c>
      <c r="AB10" s="41">
        <v>14.460000000000008</v>
      </c>
    </row>
    <row r="11" spans="2:28" ht="17.25" thickTop="1" thickBot="1" x14ac:dyDescent="0.3">
      <c r="B11" s="42" t="s">
        <v>48</v>
      </c>
      <c r="C11" s="73">
        <f t="shared" si="0"/>
        <v>169.01000000000002</v>
      </c>
      <c r="D11" s="74"/>
      <c r="E11" s="39">
        <v>3.8599999999999994</v>
      </c>
      <c r="F11" s="40">
        <v>0</v>
      </c>
      <c r="G11" s="40">
        <v>4.6699999999999982</v>
      </c>
      <c r="H11" s="40">
        <v>20.02</v>
      </c>
      <c r="I11" s="40">
        <v>16.170000000000002</v>
      </c>
      <c r="J11" s="40">
        <v>6.84</v>
      </c>
      <c r="K11" s="40">
        <v>19.03</v>
      </c>
      <c r="L11" s="40">
        <v>16.819999999999993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8.8799999999999955</v>
      </c>
      <c r="V11" s="40">
        <v>0</v>
      </c>
      <c r="W11" s="40">
        <v>18.430000000000007</v>
      </c>
      <c r="X11" s="40">
        <v>16.830000000000013</v>
      </c>
      <c r="Y11" s="40">
        <v>23.960000000000008</v>
      </c>
      <c r="Z11" s="40">
        <v>0</v>
      </c>
      <c r="AA11" s="40">
        <v>3.5300000000000011</v>
      </c>
      <c r="AB11" s="41">
        <v>9.9699999999999989</v>
      </c>
    </row>
    <row r="12" spans="2:28" ht="17.25" thickTop="1" thickBot="1" x14ac:dyDescent="0.3">
      <c r="B12" s="42" t="s">
        <v>49</v>
      </c>
      <c r="C12" s="73">
        <f t="shared" si="0"/>
        <v>277.56</v>
      </c>
      <c r="D12" s="74"/>
      <c r="E12" s="39">
        <v>0</v>
      </c>
      <c r="F12" s="40">
        <v>0</v>
      </c>
      <c r="G12" s="40">
        <v>15.71</v>
      </c>
      <c r="H12" s="40">
        <v>16.920000000000002</v>
      </c>
      <c r="I12" s="40">
        <v>11.540000000000003</v>
      </c>
      <c r="J12" s="40">
        <v>11.040000000000003</v>
      </c>
      <c r="K12" s="40">
        <v>0</v>
      </c>
      <c r="L12" s="40">
        <v>9.4900000000000091</v>
      </c>
      <c r="M12" s="40">
        <v>24</v>
      </c>
      <c r="N12" s="40">
        <v>8.9399999999999977</v>
      </c>
      <c r="O12" s="40">
        <v>15.620000000000005</v>
      </c>
      <c r="P12" s="40">
        <v>24</v>
      </c>
      <c r="Q12" s="40">
        <v>23.389999999999986</v>
      </c>
      <c r="R12" s="40">
        <v>8.5</v>
      </c>
      <c r="S12" s="40">
        <v>19.139999999999986</v>
      </c>
      <c r="T12" s="40">
        <v>0</v>
      </c>
      <c r="U12" s="40">
        <v>24</v>
      </c>
      <c r="V12" s="40">
        <v>15.969999999999999</v>
      </c>
      <c r="W12" s="40">
        <v>11.949999999999989</v>
      </c>
      <c r="X12" s="40">
        <v>0.81000000000000227</v>
      </c>
      <c r="Y12" s="40">
        <v>15.639999999999986</v>
      </c>
      <c r="Z12" s="40">
        <v>8.710000000000008</v>
      </c>
      <c r="AA12" s="40">
        <v>12.189999999999998</v>
      </c>
      <c r="AB12" s="41">
        <v>0</v>
      </c>
    </row>
    <row r="13" spans="2:28" ht="17.25" thickTop="1" thickBot="1" x14ac:dyDescent="0.3">
      <c r="B13" s="42" t="s">
        <v>50</v>
      </c>
      <c r="C13" s="73">
        <f t="shared" si="0"/>
        <v>191.18999999999997</v>
      </c>
      <c r="D13" s="74"/>
      <c r="E13" s="39">
        <v>19.760000000000002</v>
      </c>
      <c r="F13" s="40">
        <v>6.8900000000000006</v>
      </c>
      <c r="G13" s="40">
        <v>7.0500000000000043</v>
      </c>
      <c r="H13" s="40">
        <v>9.120000000000001</v>
      </c>
      <c r="I13" s="40">
        <v>12.09</v>
      </c>
      <c r="J13" s="40">
        <v>11.160000000000004</v>
      </c>
      <c r="K13" s="40">
        <v>10.780000000000001</v>
      </c>
      <c r="L13" s="40">
        <v>10.22999999999999</v>
      </c>
      <c r="M13" s="40">
        <v>0</v>
      </c>
      <c r="N13" s="40">
        <v>0.56000000000000227</v>
      </c>
      <c r="O13" s="40">
        <v>0</v>
      </c>
      <c r="P13" s="40">
        <v>15.949999999999989</v>
      </c>
      <c r="Q13" s="40">
        <v>10.539999999999992</v>
      </c>
      <c r="R13" s="40">
        <v>0</v>
      </c>
      <c r="S13" s="40">
        <v>0</v>
      </c>
      <c r="T13" s="40">
        <v>0</v>
      </c>
      <c r="U13" s="40">
        <v>5.75</v>
      </c>
      <c r="V13" s="40">
        <v>6.5900000000000034</v>
      </c>
      <c r="W13" s="40">
        <v>23.669999999999987</v>
      </c>
      <c r="X13" s="40">
        <v>0</v>
      </c>
      <c r="Y13" s="40">
        <v>13.280000000000001</v>
      </c>
      <c r="Z13" s="40">
        <v>0</v>
      </c>
      <c r="AA13" s="40">
        <v>12.349999999999994</v>
      </c>
      <c r="AB13" s="41">
        <v>15.419999999999987</v>
      </c>
    </row>
    <row r="14" spans="2:28" ht="17.25" thickTop="1" thickBot="1" x14ac:dyDescent="0.3">
      <c r="B14" s="42" t="s">
        <v>51</v>
      </c>
      <c r="C14" s="73">
        <f t="shared" si="0"/>
        <v>116.25999999999999</v>
      </c>
      <c r="D14" s="74"/>
      <c r="E14" s="39">
        <v>0.55999999999999872</v>
      </c>
      <c r="F14" s="40">
        <v>0.55000000000000071</v>
      </c>
      <c r="G14" s="40">
        <v>0</v>
      </c>
      <c r="H14" s="40">
        <v>8.9699999999999989</v>
      </c>
      <c r="I14" s="40">
        <v>8.8500000000000014</v>
      </c>
      <c r="J14" s="40">
        <v>0</v>
      </c>
      <c r="K14" s="40">
        <v>0</v>
      </c>
      <c r="L14" s="40">
        <v>0</v>
      </c>
      <c r="M14" s="40">
        <v>0</v>
      </c>
      <c r="N14" s="40">
        <v>11.669999999999987</v>
      </c>
      <c r="O14" s="40">
        <v>0</v>
      </c>
      <c r="P14" s="40">
        <v>17.240000000000009</v>
      </c>
      <c r="Q14" s="40">
        <v>0.24000000000000909</v>
      </c>
      <c r="R14" s="40">
        <v>3.4199999999999875</v>
      </c>
      <c r="S14" s="40">
        <v>0</v>
      </c>
      <c r="T14" s="40">
        <v>0</v>
      </c>
      <c r="U14" s="40">
        <v>15.090000000000003</v>
      </c>
      <c r="V14" s="40">
        <v>0</v>
      </c>
      <c r="W14" s="40">
        <v>0</v>
      </c>
      <c r="X14" s="40">
        <v>20.430000000000007</v>
      </c>
      <c r="Y14" s="40">
        <v>23.599999999999994</v>
      </c>
      <c r="Z14" s="40">
        <v>0</v>
      </c>
      <c r="AA14" s="40">
        <v>5.6399999999999864</v>
      </c>
      <c r="AB14" s="41">
        <v>0</v>
      </c>
    </row>
    <row r="15" spans="2:28" ht="17.25" thickTop="1" thickBot="1" x14ac:dyDescent="0.3">
      <c r="B15" s="42" t="s">
        <v>52</v>
      </c>
      <c r="C15" s="73">
        <f t="shared" si="0"/>
        <v>102.11999999999996</v>
      </c>
      <c r="D15" s="74"/>
      <c r="E15" s="39">
        <v>6.1199999999999974</v>
      </c>
      <c r="F15" s="40">
        <v>15.779999999999998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0.53999999999999204</v>
      </c>
      <c r="O15" s="40">
        <v>14.030000000000001</v>
      </c>
      <c r="P15" s="40">
        <v>0</v>
      </c>
      <c r="Q15" s="40">
        <v>0</v>
      </c>
      <c r="R15" s="40">
        <v>1.8199999999999932</v>
      </c>
      <c r="S15" s="40">
        <v>0</v>
      </c>
      <c r="T15" s="40">
        <v>0</v>
      </c>
      <c r="U15" s="40">
        <v>8.9699999999999989</v>
      </c>
      <c r="V15" s="40">
        <v>9.9000000000000057</v>
      </c>
      <c r="W15" s="40">
        <v>0</v>
      </c>
      <c r="X15" s="40">
        <v>0</v>
      </c>
      <c r="Y15" s="40">
        <v>16.259999999999991</v>
      </c>
      <c r="Z15" s="40">
        <v>8.5</v>
      </c>
      <c r="AA15" s="40">
        <v>20.199999999999989</v>
      </c>
      <c r="AB15" s="41">
        <v>0</v>
      </c>
    </row>
    <row r="16" spans="2:28" ht="17.25" thickTop="1" thickBot="1" x14ac:dyDescent="0.3">
      <c r="B16" s="42" t="s">
        <v>53</v>
      </c>
      <c r="C16" s="73">
        <f t="shared" si="0"/>
        <v>37.759999999999991</v>
      </c>
      <c r="D16" s="74"/>
      <c r="E16" s="39">
        <v>10.07</v>
      </c>
      <c r="F16" s="40">
        <v>5.1700000000000017</v>
      </c>
      <c r="G16" s="40">
        <v>0.17000000000000171</v>
      </c>
      <c r="H16" s="40">
        <v>0</v>
      </c>
      <c r="I16" s="40">
        <v>0</v>
      </c>
      <c r="J16" s="40">
        <v>3.0700000000000003</v>
      </c>
      <c r="K16" s="40">
        <v>0.85999999999999943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2.1699999999999875</v>
      </c>
      <c r="X16" s="40">
        <v>0</v>
      </c>
      <c r="Y16" s="40">
        <v>16.25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">
        <v>54</v>
      </c>
      <c r="C17" s="73">
        <f t="shared" si="0"/>
        <v>58.659999999999982</v>
      </c>
      <c r="D17" s="74"/>
      <c r="E17" s="39">
        <v>3.2300000000000004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2.0000000000010232E-2</v>
      </c>
      <c r="M17" s="40">
        <v>6.9999999999993179E-2</v>
      </c>
      <c r="N17" s="40">
        <v>6.9999999999993179E-2</v>
      </c>
      <c r="O17" s="40">
        <v>9.9999999999994316E-2</v>
      </c>
      <c r="P17" s="40">
        <v>0.12999999999999545</v>
      </c>
      <c r="Q17" s="40">
        <v>0</v>
      </c>
      <c r="R17" s="40">
        <v>21.069999999999993</v>
      </c>
      <c r="S17" s="40">
        <v>0</v>
      </c>
      <c r="T17" s="40">
        <v>0</v>
      </c>
      <c r="U17" s="40">
        <v>0</v>
      </c>
      <c r="V17" s="40">
        <v>14.919999999999987</v>
      </c>
      <c r="W17" s="40">
        <v>19.050000000000011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">
        <v>55</v>
      </c>
      <c r="C18" s="73">
        <f t="shared" si="0"/>
        <v>155.24000000000004</v>
      </c>
      <c r="D18" s="74"/>
      <c r="E18" s="39">
        <v>1.370000000000001</v>
      </c>
      <c r="F18" s="40">
        <v>1.7800000000000011</v>
      </c>
      <c r="G18" s="40">
        <v>0.19999999999999929</v>
      </c>
      <c r="H18" s="40">
        <v>0.19000000000000128</v>
      </c>
      <c r="I18" s="40">
        <v>5.0000000000000711E-2</v>
      </c>
      <c r="J18" s="40">
        <v>0</v>
      </c>
      <c r="K18" s="40">
        <v>0</v>
      </c>
      <c r="L18" s="40">
        <v>0</v>
      </c>
      <c r="M18" s="40">
        <v>0</v>
      </c>
      <c r="N18" s="40">
        <v>2.3100000000000023</v>
      </c>
      <c r="O18" s="40">
        <v>0</v>
      </c>
      <c r="P18" s="40">
        <v>22.090000000000003</v>
      </c>
      <c r="Q18" s="40">
        <v>10.710000000000008</v>
      </c>
      <c r="R18" s="40">
        <v>5.0500000000000114</v>
      </c>
      <c r="S18" s="40">
        <v>0</v>
      </c>
      <c r="T18" s="40">
        <v>11.180000000000007</v>
      </c>
      <c r="U18" s="40">
        <v>0</v>
      </c>
      <c r="V18" s="40">
        <v>23.650000000000006</v>
      </c>
      <c r="W18" s="40">
        <v>18.680000000000007</v>
      </c>
      <c r="X18" s="40">
        <v>22.259999999999991</v>
      </c>
      <c r="Y18" s="40">
        <v>20.53</v>
      </c>
      <c r="Z18" s="40">
        <v>0</v>
      </c>
      <c r="AA18" s="40">
        <v>15.189999999999998</v>
      </c>
      <c r="AB18" s="41">
        <v>0</v>
      </c>
    </row>
    <row r="19" spans="2:28" ht="17.25" thickTop="1" thickBot="1" x14ac:dyDescent="0.3">
      <c r="B19" s="42" t="s">
        <v>56</v>
      </c>
      <c r="C19" s="73">
        <f t="shared" si="0"/>
        <v>3.620000000000001</v>
      </c>
      <c r="D19" s="74"/>
      <c r="E19" s="39">
        <v>0</v>
      </c>
      <c r="F19" s="40">
        <v>3.620000000000001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">
        <v>57</v>
      </c>
      <c r="C20" s="73">
        <f t="shared" si="0"/>
        <v>7.490000000000002</v>
      </c>
      <c r="D20" s="74"/>
      <c r="E20" s="39">
        <v>0</v>
      </c>
      <c r="F20" s="40">
        <v>0</v>
      </c>
      <c r="G20" s="40">
        <v>0.69000000000000128</v>
      </c>
      <c r="H20" s="40">
        <v>5.27</v>
      </c>
      <c r="I20" s="40">
        <v>1.5300000000000011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">
        <v>58</v>
      </c>
      <c r="C21" s="73">
        <f t="shared" si="0"/>
        <v>17.600000000000001</v>
      </c>
      <c r="D21" s="74"/>
      <c r="E21" s="39">
        <v>0</v>
      </c>
      <c r="F21" s="40">
        <v>5.740000000000002</v>
      </c>
      <c r="G21" s="40">
        <v>6.8599999999999994</v>
      </c>
      <c r="H21" s="40">
        <v>4.84</v>
      </c>
      <c r="I21" s="40">
        <v>0.16000000000000014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">
        <v>59</v>
      </c>
      <c r="C22" s="73">
        <f t="shared" si="0"/>
        <v>126.93000000000004</v>
      </c>
      <c r="D22" s="74"/>
      <c r="E22" s="39">
        <v>2.0700000000000003</v>
      </c>
      <c r="F22" s="40">
        <v>4.740000000000002</v>
      </c>
      <c r="G22" s="40">
        <v>0</v>
      </c>
      <c r="H22" s="40">
        <v>0</v>
      </c>
      <c r="I22" s="40">
        <v>0</v>
      </c>
      <c r="J22" s="40">
        <v>0</v>
      </c>
      <c r="K22" s="40">
        <v>12.400000000000002</v>
      </c>
      <c r="L22" s="40">
        <v>16.460000000000008</v>
      </c>
      <c r="M22" s="40">
        <v>0</v>
      </c>
      <c r="N22" s="40">
        <v>0</v>
      </c>
      <c r="O22" s="40">
        <v>0</v>
      </c>
      <c r="P22" s="40">
        <v>0</v>
      </c>
      <c r="Q22" s="40">
        <v>12.810000000000002</v>
      </c>
      <c r="R22" s="40">
        <v>0</v>
      </c>
      <c r="S22" s="40">
        <v>0</v>
      </c>
      <c r="T22" s="40">
        <v>0</v>
      </c>
      <c r="U22" s="40">
        <v>19.050000000000011</v>
      </c>
      <c r="V22" s="40">
        <v>0</v>
      </c>
      <c r="W22" s="40">
        <v>0</v>
      </c>
      <c r="X22" s="40">
        <v>0</v>
      </c>
      <c r="Y22" s="40">
        <v>20.680000000000007</v>
      </c>
      <c r="Z22" s="40">
        <v>0</v>
      </c>
      <c r="AA22" s="40">
        <v>14.719999999999999</v>
      </c>
      <c r="AB22" s="41">
        <v>24</v>
      </c>
    </row>
    <row r="23" spans="2:28" ht="17.25" thickTop="1" thickBot="1" x14ac:dyDescent="0.3">
      <c r="B23" s="42" t="s">
        <v>60</v>
      </c>
      <c r="C23" s="73">
        <f t="shared" si="0"/>
        <v>0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">
        <v>61</v>
      </c>
      <c r="C24" s="73">
        <f t="shared" si="0"/>
        <v>24.06</v>
      </c>
      <c r="D24" s="74"/>
      <c r="E24" s="39">
        <v>17.149999999999999</v>
      </c>
      <c r="F24" s="40">
        <v>6.02</v>
      </c>
      <c r="G24" s="40">
        <v>0</v>
      </c>
      <c r="H24" s="40">
        <v>0</v>
      </c>
      <c r="I24" s="40">
        <v>0</v>
      </c>
      <c r="J24" s="40">
        <v>0.89000000000000057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0</v>
      </c>
    </row>
    <row r="25" spans="2:28" ht="17.25" thickTop="1" thickBot="1" x14ac:dyDescent="0.3">
      <c r="B25" s="42" t="s">
        <v>62</v>
      </c>
      <c r="C25" s="73">
        <f t="shared" si="0"/>
        <v>0.60000000000000142</v>
      </c>
      <c r="D25" s="74"/>
      <c r="E25" s="39">
        <v>0</v>
      </c>
      <c r="F25" s="40">
        <v>0.60000000000000142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">
        <v>63</v>
      </c>
      <c r="C26" s="73">
        <f t="shared" si="0"/>
        <v>26.769999999999996</v>
      </c>
      <c r="D26" s="74"/>
      <c r="E26" s="39">
        <v>11.449999999999996</v>
      </c>
      <c r="F26" s="40">
        <v>15.32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0</v>
      </c>
    </row>
    <row r="27" spans="2:28" ht="17.25" thickTop="1" thickBot="1" x14ac:dyDescent="0.3">
      <c r="B27" s="42" t="s">
        <v>64</v>
      </c>
      <c r="C27" s="73">
        <f t="shared" si="0"/>
        <v>0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">
        <v>65</v>
      </c>
      <c r="C28" s="73">
        <f t="shared" si="0"/>
        <v>0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">
        <v>66</v>
      </c>
      <c r="C29" s="73">
        <f t="shared" si="0"/>
        <v>2.7999999999999972</v>
      </c>
      <c r="D29" s="74"/>
      <c r="E29" s="39">
        <v>2.7999999999999972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">
        <v>67</v>
      </c>
      <c r="C30" s="73">
        <f t="shared" si="0"/>
        <v>40.89</v>
      </c>
      <c r="D30" s="74"/>
      <c r="E30" s="39">
        <v>14.490000000000002</v>
      </c>
      <c r="F30" s="40">
        <v>7.5399999999999991</v>
      </c>
      <c r="G30" s="40">
        <v>6.2200000000000024</v>
      </c>
      <c r="H30" s="40">
        <v>0</v>
      </c>
      <c r="I30" s="40">
        <v>0</v>
      </c>
      <c r="J30" s="40">
        <v>12.64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">
        <v>68</v>
      </c>
      <c r="C31" s="73">
        <f t="shared" si="0"/>
        <v>40.550000000000004</v>
      </c>
      <c r="D31" s="74"/>
      <c r="E31" s="39">
        <v>16.900000000000002</v>
      </c>
      <c r="F31" s="40">
        <v>7.1500000000000021</v>
      </c>
      <c r="G31" s="40">
        <v>0</v>
      </c>
      <c r="H31" s="40">
        <v>0</v>
      </c>
      <c r="I31" s="40">
        <v>3.3999999999999986</v>
      </c>
      <c r="J31" s="40">
        <v>13.100000000000001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">
        <v>69</v>
      </c>
      <c r="C32" s="73">
        <f t="shared" si="0"/>
        <v>13.469999999999999</v>
      </c>
      <c r="D32" s="74"/>
      <c r="E32" s="39">
        <v>6.48</v>
      </c>
      <c r="F32" s="40">
        <v>0.76999999999999957</v>
      </c>
      <c r="G32" s="40">
        <v>0.48999999999999844</v>
      </c>
      <c r="H32" s="40">
        <v>0</v>
      </c>
      <c r="I32" s="40">
        <v>0</v>
      </c>
      <c r="J32" s="40">
        <v>5.73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29" ht="17.25" thickTop="1" thickBot="1" x14ac:dyDescent="0.3">
      <c r="B33" s="42" t="s">
        <v>70</v>
      </c>
      <c r="C33" s="73">
        <f t="shared" si="0"/>
        <v>15.980000000000004</v>
      </c>
      <c r="D33" s="74"/>
      <c r="E33" s="39">
        <v>3.370000000000001</v>
      </c>
      <c r="F33" s="40">
        <v>11.64</v>
      </c>
      <c r="G33" s="40">
        <v>0.97000000000000242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29" ht="16.5" thickTop="1" x14ac:dyDescent="0.25">
      <c r="B34" s="43" t="s">
        <v>71</v>
      </c>
      <c r="C34" s="75">
        <f>SUM(E34:AB34)</f>
        <v>0</v>
      </c>
      <c r="D34" s="76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7" t="s">
        <v>25</v>
      </c>
      <c r="AC38" s="4"/>
    </row>
    <row r="39" spans="2:29" ht="17.25" thickTop="1" thickBot="1" x14ac:dyDescent="0.3">
      <c r="B39" s="38" t="str">
        <f>B4</f>
        <v>01.04.2023</v>
      </c>
      <c r="C39" s="73">
        <f>SUM(E39:AB39)</f>
        <v>-48.04</v>
      </c>
      <c r="D39" s="74"/>
      <c r="E39" s="39">
        <v>-4.6400000000000023</v>
      </c>
      <c r="F39" s="40">
        <v>-6.0900000000000016</v>
      </c>
      <c r="G39" s="40">
        <v>-12.129999999999999</v>
      </c>
      <c r="H39" s="40">
        <v>-6.77</v>
      </c>
      <c r="I39" s="40">
        <v>-1.8699999999999992</v>
      </c>
      <c r="J39" s="40">
        <v>-0.57000000000000028</v>
      </c>
      <c r="K39" s="40">
        <v>-15.969999999999999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29" ht="17.25" thickTop="1" thickBot="1" x14ac:dyDescent="0.3">
      <c r="B40" s="42" t="str">
        <f t="shared" ref="B40:B69" si="1">B5</f>
        <v>02.04.2023</v>
      </c>
      <c r="C40" s="73">
        <f t="shared" ref="C40:C68" si="2">SUM(E40:AB40)</f>
        <v>-1.2199999999999989</v>
      </c>
      <c r="D40" s="74"/>
      <c r="E40" s="39">
        <v>-1.2199999999999989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29" ht="17.25" thickTop="1" thickBot="1" x14ac:dyDescent="0.3">
      <c r="B41" s="42" t="str">
        <f t="shared" si="1"/>
        <v>03.04.2023</v>
      </c>
      <c r="C41" s="73">
        <f t="shared" si="2"/>
        <v>-11.229999999999999</v>
      </c>
      <c r="D41" s="74"/>
      <c r="E41" s="39">
        <v>-11.229999999999999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04.04.2023</v>
      </c>
      <c r="C42" s="73">
        <f t="shared" si="2"/>
        <v>-66.909999999999968</v>
      </c>
      <c r="D42" s="74"/>
      <c r="E42" s="39">
        <v>-10.32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-6.539999999999992</v>
      </c>
      <c r="X42" s="40">
        <v>-19.849999999999994</v>
      </c>
      <c r="Y42" s="40">
        <v>0</v>
      </c>
      <c r="Z42" s="40">
        <v>0</v>
      </c>
      <c r="AA42" s="40">
        <v>-16.879999999999995</v>
      </c>
      <c r="AB42" s="41">
        <v>-13.319999999999993</v>
      </c>
    </row>
    <row r="43" spans="2:29" ht="17.25" thickTop="1" thickBot="1" x14ac:dyDescent="0.3">
      <c r="B43" s="42" t="str">
        <f t="shared" si="1"/>
        <v>05.04.2023</v>
      </c>
      <c r="C43" s="73">
        <f t="shared" si="2"/>
        <v>-133.19999999999999</v>
      </c>
      <c r="D43" s="74"/>
      <c r="E43" s="39">
        <v>0</v>
      </c>
      <c r="F43" s="40">
        <v>-11.16</v>
      </c>
      <c r="G43" s="40">
        <v>-8.65</v>
      </c>
      <c r="H43" s="40">
        <v>-9.2999999999999989</v>
      </c>
      <c r="I43" s="40">
        <v>-11.01</v>
      </c>
      <c r="J43" s="40">
        <v>-12.01</v>
      </c>
      <c r="K43" s="40">
        <v>-5.34</v>
      </c>
      <c r="L43" s="40">
        <v>0</v>
      </c>
      <c r="M43" s="40">
        <v>0</v>
      </c>
      <c r="N43" s="40">
        <v>0</v>
      </c>
      <c r="O43" s="40">
        <v>-6.4199999999999875</v>
      </c>
      <c r="P43" s="40">
        <v>-11.199999999999989</v>
      </c>
      <c r="Q43" s="40">
        <v>-12.409999999999997</v>
      </c>
      <c r="R43" s="40">
        <v>-9.8700000000000045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-14.360000000000014</v>
      </c>
      <c r="Y43" s="40">
        <v>0</v>
      </c>
      <c r="Z43" s="40">
        <v>-21.47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06.04.2023</v>
      </c>
      <c r="C44" s="73">
        <f t="shared" si="2"/>
        <v>-44.720000000000013</v>
      </c>
      <c r="D44" s="74"/>
      <c r="E44" s="39">
        <v>-7.59</v>
      </c>
      <c r="F44" s="40">
        <v>-2.4499999999999993</v>
      </c>
      <c r="G44" s="40">
        <v>-0.21000000000000085</v>
      </c>
      <c r="H44" s="40">
        <v>0</v>
      </c>
      <c r="I44" s="40">
        <v>0</v>
      </c>
      <c r="J44" s="40">
        <v>-6.48</v>
      </c>
      <c r="K44" s="40">
        <v>-5.1600000000000037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-1.3400000000000034</v>
      </c>
      <c r="U44" s="40">
        <v>0</v>
      </c>
      <c r="V44" s="40">
        <v>0</v>
      </c>
      <c r="W44" s="40">
        <v>0</v>
      </c>
      <c r="X44" s="40">
        <v>-12.990000000000009</v>
      </c>
      <c r="Y44" s="40">
        <v>0</v>
      </c>
      <c r="Z44" s="40">
        <v>-8.5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07.04.2023</v>
      </c>
      <c r="C45" s="73">
        <f t="shared" si="2"/>
        <v>-52.750000000000021</v>
      </c>
      <c r="D45" s="74"/>
      <c r="E45" s="39">
        <v>0</v>
      </c>
      <c r="F45" s="40">
        <v>-2.5700000000000003</v>
      </c>
      <c r="G45" s="40">
        <v>-5.0799999999999983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-16.330000000000013</v>
      </c>
      <c r="O45" s="40">
        <v>-7.3600000000000136</v>
      </c>
      <c r="P45" s="40">
        <v>0</v>
      </c>
      <c r="Q45" s="40">
        <v>0</v>
      </c>
      <c r="R45" s="40">
        <v>0</v>
      </c>
      <c r="S45" s="40">
        <v>-21.409999999999997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29" ht="17.25" thickTop="1" thickBot="1" x14ac:dyDescent="0.3">
      <c r="B46" s="42" t="str">
        <f t="shared" si="1"/>
        <v>08.04.2023</v>
      </c>
      <c r="C46" s="73">
        <f t="shared" si="2"/>
        <v>-109.02</v>
      </c>
      <c r="D46" s="74"/>
      <c r="E46" s="39">
        <v>0</v>
      </c>
      <c r="F46" s="40">
        <v>-5.1999999999999993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-9.7400000000000091</v>
      </c>
      <c r="N46" s="40">
        <v>-4.6800000000000068</v>
      </c>
      <c r="O46" s="40">
        <v>-3.1699999999999875</v>
      </c>
      <c r="P46" s="40">
        <v>-24</v>
      </c>
      <c r="Q46" s="40">
        <v>-10.25</v>
      </c>
      <c r="R46" s="40">
        <v>-16.870000000000005</v>
      </c>
      <c r="S46" s="40">
        <v>-0.93999999999999773</v>
      </c>
      <c r="T46" s="40">
        <v>-17.22</v>
      </c>
      <c r="U46" s="40">
        <v>0</v>
      </c>
      <c r="V46" s="40">
        <v>-8.3199999999999932</v>
      </c>
      <c r="W46" s="40">
        <v>0</v>
      </c>
      <c r="X46" s="40">
        <v>0</v>
      </c>
      <c r="Y46" s="40">
        <v>0</v>
      </c>
      <c r="Z46" s="40">
        <v>-8.6299999999999955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09.04.2023</v>
      </c>
      <c r="C47" s="73">
        <f t="shared" si="2"/>
        <v>-38.710000000000008</v>
      </c>
      <c r="D47" s="74"/>
      <c r="E47" s="39">
        <v>-4.8800000000000008</v>
      </c>
      <c r="F47" s="40">
        <v>-10.119999999999999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-2.8700000000000045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-20.840000000000003</v>
      </c>
    </row>
    <row r="48" spans="2:29" ht="17.25" thickTop="1" thickBot="1" x14ac:dyDescent="0.3">
      <c r="B48" s="42" t="str">
        <f t="shared" si="1"/>
        <v>10.04.2023</v>
      </c>
      <c r="C48" s="73">
        <f t="shared" si="2"/>
        <v>-48.329999999999984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-3.1399999999999864</v>
      </c>
      <c r="N48" s="40">
        <v>0</v>
      </c>
      <c r="O48" s="40">
        <v>-5.9300000000000068</v>
      </c>
      <c r="P48" s="40">
        <v>0</v>
      </c>
      <c r="Q48" s="40">
        <v>0</v>
      </c>
      <c r="R48" s="40">
        <v>-8.7800000000000011</v>
      </c>
      <c r="S48" s="40">
        <v>-8.5999999999999943</v>
      </c>
      <c r="T48" s="40">
        <v>-19.460000000000008</v>
      </c>
      <c r="U48" s="40">
        <v>0</v>
      </c>
      <c r="V48" s="40">
        <v>0</v>
      </c>
      <c r="W48" s="40">
        <v>0</v>
      </c>
      <c r="X48" s="40">
        <v>-0.25</v>
      </c>
      <c r="Y48" s="40">
        <v>0</v>
      </c>
      <c r="Z48" s="40">
        <v>-2.1699999999999875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11.04.2023</v>
      </c>
      <c r="C49" s="73">
        <f t="shared" si="2"/>
        <v>-133.07999999999998</v>
      </c>
      <c r="D49" s="74"/>
      <c r="E49" s="39">
        <v>-2.7899999999999991</v>
      </c>
      <c r="F49" s="40">
        <v>-0.74000000000000199</v>
      </c>
      <c r="G49" s="40">
        <v>-10.53</v>
      </c>
      <c r="H49" s="40">
        <v>0</v>
      </c>
      <c r="I49" s="40">
        <v>0</v>
      </c>
      <c r="J49" s="40">
        <v>-3.9699999999999989</v>
      </c>
      <c r="K49" s="40">
        <v>-8.5500000000000007</v>
      </c>
      <c r="L49" s="40">
        <v>-1.7199999999999989</v>
      </c>
      <c r="M49" s="40">
        <v>-12.680000000000007</v>
      </c>
      <c r="N49" s="40">
        <v>0</v>
      </c>
      <c r="O49" s="40">
        <v>-0.40999999999999659</v>
      </c>
      <c r="P49" s="40">
        <v>0</v>
      </c>
      <c r="Q49" s="40">
        <v>0</v>
      </c>
      <c r="R49" s="40">
        <v>0</v>
      </c>
      <c r="S49" s="40">
        <v>-17.509999999999991</v>
      </c>
      <c r="T49" s="40">
        <v>-6.9499999999999886</v>
      </c>
      <c r="U49" s="40">
        <v>0</v>
      </c>
      <c r="V49" s="40">
        <v>-20.509999999999991</v>
      </c>
      <c r="W49" s="40">
        <v>-13.759999999999991</v>
      </c>
      <c r="X49" s="40">
        <v>0</v>
      </c>
      <c r="Y49" s="40">
        <v>0</v>
      </c>
      <c r="Z49" s="40">
        <v>-17.610000000000014</v>
      </c>
      <c r="AA49" s="40">
        <v>0</v>
      </c>
      <c r="AB49" s="41">
        <v>-15.349999999999994</v>
      </c>
    </row>
    <row r="50" spans="2:28" ht="17.25" thickTop="1" thickBot="1" x14ac:dyDescent="0.3">
      <c r="B50" s="42" t="str">
        <f t="shared" si="1"/>
        <v>12.04.2023</v>
      </c>
      <c r="C50" s="73">
        <f t="shared" si="2"/>
        <v>-116.58999999999997</v>
      </c>
      <c r="D50" s="74"/>
      <c r="E50" s="39">
        <v>-2.5199999999999996</v>
      </c>
      <c r="F50" s="40">
        <v>0</v>
      </c>
      <c r="G50" s="40">
        <v>-8.629999999999999</v>
      </c>
      <c r="H50" s="40">
        <v>0</v>
      </c>
      <c r="I50" s="40">
        <v>0</v>
      </c>
      <c r="J50" s="40">
        <v>0</v>
      </c>
      <c r="K50" s="40">
        <v>0</v>
      </c>
      <c r="L50" s="40">
        <v>-6.9499999999999886</v>
      </c>
      <c r="M50" s="40">
        <v>-16.389999999999986</v>
      </c>
      <c r="N50" s="40">
        <v>0</v>
      </c>
      <c r="O50" s="40">
        <v>0</v>
      </c>
      <c r="P50" s="40">
        <v>-19.199999999999989</v>
      </c>
      <c r="Q50" s="40">
        <v>-1.0200000000000102</v>
      </c>
      <c r="R50" s="40">
        <v>0</v>
      </c>
      <c r="S50" s="40">
        <v>-24</v>
      </c>
      <c r="T50" s="40">
        <v>-2.6899999999999977</v>
      </c>
      <c r="U50" s="40">
        <v>0</v>
      </c>
      <c r="V50" s="40">
        <v>0</v>
      </c>
      <c r="W50" s="40">
        <v>-15.580000000000013</v>
      </c>
      <c r="X50" s="40">
        <v>-15.099999999999994</v>
      </c>
      <c r="Y50" s="40">
        <v>0</v>
      </c>
      <c r="Z50" s="40">
        <v>0</v>
      </c>
      <c r="AA50" s="40">
        <v>0</v>
      </c>
      <c r="AB50" s="41">
        <v>-4.5099999999999909</v>
      </c>
    </row>
    <row r="51" spans="2:28" ht="17.25" thickTop="1" thickBot="1" x14ac:dyDescent="0.3">
      <c r="B51" s="42" t="str">
        <f t="shared" si="1"/>
        <v>13.04.2023</v>
      </c>
      <c r="C51" s="73">
        <f t="shared" si="2"/>
        <v>-194.64999999999995</v>
      </c>
      <c r="D51" s="74"/>
      <c r="E51" s="39">
        <v>-3.3900000000000006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-0.15999999999999659</v>
      </c>
      <c r="M51" s="40">
        <v>-14.47999999999999</v>
      </c>
      <c r="N51" s="40">
        <v>-18.129999999999995</v>
      </c>
      <c r="O51" s="40">
        <v>-11.27000000000001</v>
      </c>
      <c r="P51" s="40">
        <v>-13.909999999999997</v>
      </c>
      <c r="Q51" s="40">
        <v>-18.53</v>
      </c>
      <c r="R51" s="40">
        <v>-21.120000000000005</v>
      </c>
      <c r="S51" s="40">
        <v>-22.75</v>
      </c>
      <c r="T51" s="40">
        <v>-23.789999999999992</v>
      </c>
      <c r="U51" s="40">
        <v>-5.8899999999999864</v>
      </c>
      <c r="V51" s="40">
        <v>-2.2299999999999898</v>
      </c>
      <c r="W51" s="40">
        <v>0</v>
      </c>
      <c r="X51" s="40">
        <v>-3.0000000000001137E-2</v>
      </c>
      <c r="Y51" s="40">
        <v>0</v>
      </c>
      <c r="Z51" s="40">
        <v>-7.4399999999999977</v>
      </c>
      <c r="AA51" s="40">
        <v>-24</v>
      </c>
      <c r="AB51" s="41">
        <v>-7.5300000000000011</v>
      </c>
    </row>
    <row r="52" spans="2:28" ht="17.25" thickTop="1" thickBot="1" x14ac:dyDescent="0.3">
      <c r="B52" s="42" t="str">
        <f t="shared" si="1"/>
        <v>14.04.2023</v>
      </c>
      <c r="C52" s="73">
        <f t="shared" si="2"/>
        <v>-145</v>
      </c>
      <c r="D52" s="74"/>
      <c r="E52" s="39">
        <v>-8.9999999999999858E-2</v>
      </c>
      <c r="F52" s="40">
        <v>-0.31000000000000227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-0.38999999999998636</v>
      </c>
      <c r="R52" s="40">
        <v>0</v>
      </c>
      <c r="S52" s="40">
        <v>-20.97</v>
      </c>
      <c r="T52" s="40">
        <v>-24</v>
      </c>
      <c r="U52" s="40">
        <v>-18.460000000000008</v>
      </c>
      <c r="V52" s="40">
        <v>0</v>
      </c>
      <c r="W52" s="40">
        <v>0</v>
      </c>
      <c r="X52" s="40">
        <v>-6.539999999999992</v>
      </c>
      <c r="Y52" s="40">
        <v>-6.8799999999999955</v>
      </c>
      <c r="Z52" s="40">
        <v>-19.430000000000007</v>
      </c>
      <c r="AA52" s="40">
        <v>-24</v>
      </c>
      <c r="AB52" s="41">
        <v>-23.930000000000007</v>
      </c>
    </row>
    <row r="53" spans="2:28" ht="17.25" thickTop="1" thickBot="1" x14ac:dyDescent="0.3">
      <c r="B53" s="42" t="str">
        <f t="shared" si="1"/>
        <v>15.04.2023</v>
      </c>
      <c r="C53" s="73">
        <f t="shared" si="2"/>
        <v>-62.490000000000023</v>
      </c>
      <c r="D53" s="74"/>
      <c r="E53" s="39">
        <v>-2.3500000000000014</v>
      </c>
      <c r="F53" s="40">
        <v>-1.4600000000000009</v>
      </c>
      <c r="G53" s="40">
        <v>-3.83</v>
      </c>
      <c r="H53" s="40">
        <v>0</v>
      </c>
      <c r="I53" s="40">
        <v>0</v>
      </c>
      <c r="J53" s="40">
        <v>0</v>
      </c>
      <c r="K53" s="40">
        <v>0</v>
      </c>
      <c r="L53" s="40">
        <v>-13.110000000000014</v>
      </c>
      <c r="M53" s="40">
        <v>-4.6599999999999966</v>
      </c>
      <c r="N53" s="40">
        <v>0</v>
      </c>
      <c r="O53" s="40">
        <v>-3.8600000000000136</v>
      </c>
      <c r="P53" s="40">
        <v>0</v>
      </c>
      <c r="Q53" s="40">
        <v>0</v>
      </c>
      <c r="R53" s="40">
        <v>0</v>
      </c>
      <c r="S53" s="40">
        <v>-7.0699999999999932</v>
      </c>
      <c r="T53" s="40">
        <v>0</v>
      </c>
      <c r="U53" s="40">
        <v>-2.1500000000000057</v>
      </c>
      <c r="V53" s="40">
        <v>0</v>
      </c>
      <c r="W53" s="40">
        <v>0</v>
      </c>
      <c r="X53" s="40">
        <v>0</v>
      </c>
      <c r="Y53" s="40">
        <v>0</v>
      </c>
      <c r="Z53" s="40">
        <v>-19.789999999999992</v>
      </c>
      <c r="AA53" s="40">
        <v>0</v>
      </c>
      <c r="AB53" s="41">
        <v>-4.210000000000008</v>
      </c>
    </row>
    <row r="54" spans="2:28" ht="17.25" thickTop="1" thickBot="1" x14ac:dyDescent="0.3">
      <c r="B54" s="42" t="str">
        <f t="shared" si="1"/>
        <v>16.04.2023</v>
      </c>
      <c r="C54" s="73">
        <f t="shared" si="2"/>
        <v>-0.26999999999999957</v>
      </c>
      <c r="D54" s="74"/>
      <c r="E54" s="39">
        <v>-0.26999999999999957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17.04.2023</v>
      </c>
      <c r="C55" s="73">
        <f t="shared" si="2"/>
        <v>-9.8800000000000008</v>
      </c>
      <c r="D55" s="74"/>
      <c r="E55" s="39">
        <v>-4.1500000000000021</v>
      </c>
      <c r="F55" s="40">
        <v>-5.7299999999999986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18.04.2023</v>
      </c>
      <c r="C56" s="73">
        <f t="shared" si="2"/>
        <v>-14.469999999999999</v>
      </c>
      <c r="D56" s="74"/>
      <c r="E56" s="39">
        <v>-3.5499999999999989</v>
      </c>
      <c r="F56" s="40">
        <v>0</v>
      </c>
      <c r="G56" s="40">
        <v>0</v>
      </c>
      <c r="H56" s="40">
        <v>0</v>
      </c>
      <c r="I56" s="40">
        <v>-0.21000000000000085</v>
      </c>
      <c r="J56" s="40">
        <v>-4.34</v>
      </c>
      <c r="K56" s="40">
        <v>-6.3699999999999992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19.04.2023</v>
      </c>
      <c r="C57" s="73">
        <f t="shared" si="2"/>
        <v>103.8</v>
      </c>
      <c r="D57" s="74"/>
      <c r="E57" s="39">
        <v>-0.89000000000000057</v>
      </c>
      <c r="F57" s="40">
        <v>-0.26000000000000156</v>
      </c>
      <c r="G57" s="40">
        <v>-9.81</v>
      </c>
      <c r="H57" s="40">
        <v>-8.2099999999999991</v>
      </c>
      <c r="I57" s="40">
        <v>-3.1400000000000006</v>
      </c>
      <c r="J57" s="40">
        <v>-2.7600000000000016</v>
      </c>
      <c r="K57" s="40">
        <v>0</v>
      </c>
      <c r="L57" s="40">
        <v>0</v>
      </c>
      <c r="M57" s="40">
        <v>1.3199999999999932</v>
      </c>
      <c r="N57" s="40">
        <v>16.060000000000002</v>
      </c>
      <c r="O57" s="40">
        <v>12.509999999999991</v>
      </c>
      <c r="P57" s="40">
        <v>2.5500000000000114</v>
      </c>
      <c r="Q57" s="40">
        <v>0</v>
      </c>
      <c r="R57" s="40">
        <v>23.189999999999998</v>
      </c>
      <c r="S57" s="40">
        <v>23.27000000000001</v>
      </c>
      <c r="T57" s="40">
        <v>17.25</v>
      </c>
      <c r="U57" s="40">
        <v>0</v>
      </c>
      <c r="V57" s="40">
        <v>0</v>
      </c>
      <c r="W57" s="40">
        <v>6.25</v>
      </c>
      <c r="X57" s="40">
        <v>21.449999999999989</v>
      </c>
      <c r="Y57" s="40">
        <v>0</v>
      </c>
      <c r="Z57" s="40">
        <v>5.0200000000000102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20.04.2023</v>
      </c>
      <c r="C58" s="73">
        <f t="shared" si="2"/>
        <v>-47.709999999999994</v>
      </c>
      <c r="D58" s="74"/>
      <c r="E58" s="39">
        <v>-15.48</v>
      </c>
      <c r="F58" s="40">
        <v>-12.99</v>
      </c>
      <c r="G58" s="40">
        <v>-8.8999999999999986</v>
      </c>
      <c r="H58" s="40">
        <v>-10.34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1">
        <v>0</v>
      </c>
    </row>
    <row r="59" spans="2:28" ht="17.25" thickTop="1" thickBot="1" x14ac:dyDescent="0.3">
      <c r="B59" s="42" t="str">
        <f t="shared" si="1"/>
        <v>21.04.2023</v>
      </c>
      <c r="C59" s="73">
        <f t="shared" si="2"/>
        <v>-5.7600000000000016</v>
      </c>
      <c r="D59" s="74"/>
      <c r="E59" s="39">
        <v>0</v>
      </c>
      <c r="F59" s="40">
        <v>-0.17000000000000171</v>
      </c>
      <c r="G59" s="40">
        <v>0</v>
      </c>
      <c r="H59" s="40">
        <v>0</v>
      </c>
      <c r="I59" s="40">
        <v>0</v>
      </c>
      <c r="J59" s="40">
        <v>-1.0399999999999991</v>
      </c>
      <c r="K59" s="40">
        <v>-4.5500000000000007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22.04.2023</v>
      </c>
      <c r="C60" s="73">
        <f t="shared" si="2"/>
        <v>-22.369999999999997</v>
      </c>
      <c r="D60" s="74"/>
      <c r="E60" s="39">
        <v>-9.2100000000000009</v>
      </c>
      <c r="F60" s="40">
        <v>-3.7299999999999986</v>
      </c>
      <c r="G60" s="40">
        <v>-9.43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23.04.2023</v>
      </c>
      <c r="C61" s="73">
        <f t="shared" si="2"/>
        <v>0</v>
      </c>
      <c r="D61" s="74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24.04.2023</v>
      </c>
      <c r="C62" s="73">
        <f t="shared" si="2"/>
        <v>-12.979999999999999</v>
      </c>
      <c r="D62" s="74"/>
      <c r="E62" s="39">
        <v>-12.979999999999999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25.04.2023</v>
      </c>
      <c r="C63" s="73">
        <f t="shared" si="2"/>
        <v>0</v>
      </c>
      <c r="D63" s="74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26.04.2023</v>
      </c>
      <c r="C64" s="73">
        <f t="shared" si="2"/>
        <v>-8.7399999999999984</v>
      </c>
      <c r="D64" s="74"/>
      <c r="E64" s="39">
        <v>0</v>
      </c>
      <c r="F64" s="40">
        <v>-5.4199999999999982</v>
      </c>
      <c r="G64" s="40">
        <v>-3.3200000000000003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9" ht="17.25" thickTop="1" thickBot="1" x14ac:dyDescent="0.3">
      <c r="B65" s="42" t="str">
        <f t="shared" si="1"/>
        <v>27.04.2023</v>
      </c>
      <c r="C65" s="73">
        <f t="shared" si="2"/>
        <v>-12.080000000000002</v>
      </c>
      <c r="D65" s="74"/>
      <c r="E65" s="39">
        <v>0</v>
      </c>
      <c r="F65" s="40">
        <v>0</v>
      </c>
      <c r="G65" s="40">
        <v>0</v>
      </c>
      <c r="H65" s="40">
        <v>-6.870000000000001</v>
      </c>
      <c r="I65" s="40">
        <v>-2.16</v>
      </c>
      <c r="J65" s="40">
        <v>0</v>
      </c>
      <c r="K65" s="40">
        <v>-3.0500000000000007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9" ht="17.25" thickTop="1" thickBot="1" x14ac:dyDescent="0.3">
      <c r="B66" s="42" t="str">
        <f t="shared" si="1"/>
        <v>28.04.2023</v>
      </c>
      <c r="C66" s="73">
        <f t="shared" si="2"/>
        <v>-12.519999999999996</v>
      </c>
      <c r="D66" s="74"/>
      <c r="E66" s="39">
        <v>0</v>
      </c>
      <c r="F66" s="40">
        <v>0</v>
      </c>
      <c r="G66" s="40">
        <v>-3.1999999999999993</v>
      </c>
      <c r="H66" s="40">
        <v>-8.7399999999999984</v>
      </c>
      <c r="I66" s="40">
        <v>0</v>
      </c>
      <c r="J66" s="40">
        <v>0</v>
      </c>
      <c r="K66" s="40">
        <v>-0.57999999999999829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0</v>
      </c>
    </row>
    <row r="67" spans="2:29" ht="17.25" thickTop="1" thickBot="1" x14ac:dyDescent="0.3">
      <c r="B67" s="42" t="str">
        <f t="shared" si="1"/>
        <v>29.04.2023</v>
      </c>
      <c r="C67" s="73">
        <f t="shared" si="2"/>
        <v>-30.46</v>
      </c>
      <c r="D67" s="74"/>
      <c r="E67" s="39">
        <v>0</v>
      </c>
      <c r="F67" s="40">
        <v>-7.32</v>
      </c>
      <c r="G67" s="40">
        <v>-8.2799999999999976</v>
      </c>
      <c r="H67" s="40">
        <v>-2.0800000000000018</v>
      </c>
      <c r="I67" s="40">
        <v>-6.35</v>
      </c>
      <c r="J67" s="40">
        <v>0</v>
      </c>
      <c r="K67" s="40">
        <v>-6.43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1">
        <v>0</v>
      </c>
    </row>
    <row r="68" spans="2:29" ht="17.25" thickTop="1" thickBot="1" x14ac:dyDescent="0.3">
      <c r="B68" s="42" t="str">
        <f t="shared" si="1"/>
        <v>30.04.2023</v>
      </c>
      <c r="C68" s="73">
        <f t="shared" si="2"/>
        <v>-0.21999999999999886</v>
      </c>
      <c r="D68" s="74"/>
      <c r="E68" s="39">
        <v>0</v>
      </c>
      <c r="F68" s="40">
        <v>-0.21999999999999886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1">
        <v>0</v>
      </c>
    </row>
    <row r="69" spans="2:29" ht="16.5" thickTop="1" x14ac:dyDescent="0.25">
      <c r="B69" s="43" t="str">
        <f t="shared" si="1"/>
        <v>31.04.2023</v>
      </c>
      <c r="C69" s="75">
        <f>SUM(E69:AB69)</f>
        <v>0</v>
      </c>
      <c r="D69" s="76"/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7" t="s">
        <v>25</v>
      </c>
      <c r="AC73" s="4"/>
    </row>
    <row r="74" spans="2:29" ht="17.25" thickTop="1" thickBot="1" x14ac:dyDescent="0.3">
      <c r="B74" s="38" t="str">
        <f>B39</f>
        <v>01.04.2023</v>
      </c>
      <c r="C74" s="48">
        <f>SUMIF(E74:AB74,"&gt;0")</f>
        <v>14.630000000000004</v>
      </c>
      <c r="D74" s="49">
        <f>SUMIF(E74:AB74,"&lt;0")</f>
        <v>-38.83</v>
      </c>
      <c r="E74" s="50">
        <f>E4+E39</f>
        <v>-4.6400000000000023</v>
      </c>
      <c r="F74" s="51">
        <f t="shared" ref="F74:AB74" si="3">F4+F39</f>
        <v>-6.0900000000000016</v>
      </c>
      <c r="G74" s="51">
        <f t="shared" si="3"/>
        <v>-12.129999999999999</v>
      </c>
      <c r="H74" s="51">
        <f t="shared" si="3"/>
        <v>5.9300000000000033</v>
      </c>
      <c r="I74" s="51">
        <f t="shared" si="3"/>
        <v>6.6600000000000019</v>
      </c>
      <c r="J74" s="51">
        <f t="shared" si="3"/>
        <v>2.0399999999999991</v>
      </c>
      <c r="K74" s="51">
        <f t="shared" si="3"/>
        <v>-15.969999999999999</v>
      </c>
      <c r="L74" s="51">
        <f t="shared" si="3"/>
        <v>0</v>
      </c>
      <c r="M74" s="51">
        <f t="shared" si="3"/>
        <v>0</v>
      </c>
      <c r="N74" s="51">
        <f t="shared" si="3"/>
        <v>0</v>
      </c>
      <c r="O74" s="51">
        <f t="shared" si="3"/>
        <v>0</v>
      </c>
      <c r="P74" s="51">
        <f t="shared" si="3"/>
        <v>0</v>
      </c>
      <c r="Q74" s="51">
        <f t="shared" si="3"/>
        <v>0</v>
      </c>
      <c r="R74" s="52">
        <f t="shared" si="3"/>
        <v>0</v>
      </c>
      <c r="S74" s="53">
        <f t="shared" si="3"/>
        <v>0</v>
      </c>
      <c r="T74" s="40">
        <f t="shared" si="3"/>
        <v>0</v>
      </c>
      <c r="U74" s="40">
        <f t="shared" si="3"/>
        <v>0</v>
      </c>
      <c r="V74" s="40">
        <f t="shared" si="3"/>
        <v>0</v>
      </c>
      <c r="W74" s="40">
        <f t="shared" si="3"/>
        <v>0</v>
      </c>
      <c r="X74" s="40">
        <f t="shared" si="3"/>
        <v>0</v>
      </c>
      <c r="Y74" s="40">
        <f t="shared" si="3"/>
        <v>0</v>
      </c>
      <c r="Z74" s="40">
        <f t="shared" si="3"/>
        <v>0</v>
      </c>
      <c r="AA74" s="40">
        <f t="shared" si="3"/>
        <v>0</v>
      </c>
      <c r="AB74" s="41">
        <f t="shared" si="3"/>
        <v>0</v>
      </c>
    </row>
    <row r="75" spans="2:29" ht="17.25" thickTop="1" thickBot="1" x14ac:dyDescent="0.3">
      <c r="B75" s="42" t="str">
        <f t="shared" ref="B75:B104" si="4">B40</f>
        <v>02.04.2023</v>
      </c>
      <c r="C75" s="48">
        <f t="shared" ref="C75:C104" si="5">SUMIF(E75:AB75,"&gt;0")</f>
        <v>0.73999999999999844</v>
      </c>
      <c r="D75" s="49">
        <f t="shared" ref="D75:D104" si="6">SUMIF(E75:AB75,"&lt;0")</f>
        <v>-1.2199999999999989</v>
      </c>
      <c r="E75" s="54">
        <f t="shared" ref="E75:AB85" si="7">E5+E40</f>
        <v>-1.2199999999999989</v>
      </c>
      <c r="F75" s="40">
        <f t="shared" si="7"/>
        <v>0.73999999999999844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0</v>
      </c>
      <c r="N75" s="40">
        <f t="shared" si="7"/>
        <v>0</v>
      </c>
      <c r="O75" s="40">
        <f t="shared" si="7"/>
        <v>0</v>
      </c>
      <c r="P75" s="40">
        <f t="shared" si="7"/>
        <v>0</v>
      </c>
      <c r="Q75" s="40">
        <f t="shared" si="7"/>
        <v>0</v>
      </c>
      <c r="R75" s="40">
        <f t="shared" si="7"/>
        <v>0</v>
      </c>
      <c r="S75" s="40">
        <f t="shared" si="7"/>
        <v>0</v>
      </c>
      <c r="T75" s="40">
        <f t="shared" si="7"/>
        <v>0</v>
      </c>
      <c r="U75" s="40">
        <f t="shared" si="7"/>
        <v>0</v>
      </c>
      <c r="V75" s="40">
        <f t="shared" si="7"/>
        <v>0</v>
      </c>
      <c r="W75" s="40">
        <f t="shared" si="7"/>
        <v>0</v>
      </c>
      <c r="X75" s="40">
        <f t="shared" si="7"/>
        <v>0</v>
      </c>
      <c r="Y75" s="40">
        <f t="shared" si="7"/>
        <v>0</v>
      </c>
      <c r="Z75" s="40">
        <f t="shared" si="7"/>
        <v>0</v>
      </c>
      <c r="AA75" s="40">
        <f t="shared" si="7"/>
        <v>0</v>
      </c>
      <c r="AB75" s="41">
        <f t="shared" si="7"/>
        <v>0</v>
      </c>
    </row>
    <row r="76" spans="2:29" ht="17.25" thickTop="1" thickBot="1" x14ac:dyDescent="0.3">
      <c r="B76" s="42" t="str">
        <f t="shared" si="4"/>
        <v>03.04.2023</v>
      </c>
      <c r="C76" s="48">
        <f t="shared" si="5"/>
        <v>0</v>
      </c>
      <c r="D76" s="49">
        <f t="shared" si="6"/>
        <v>-11.229999999999999</v>
      </c>
      <c r="E76" s="54">
        <f t="shared" si="7"/>
        <v>-11.229999999999999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0</v>
      </c>
      <c r="N76" s="40">
        <f t="shared" si="7"/>
        <v>0</v>
      </c>
      <c r="O76" s="40">
        <f t="shared" si="7"/>
        <v>0</v>
      </c>
      <c r="P76" s="40">
        <f t="shared" si="7"/>
        <v>0</v>
      </c>
      <c r="Q76" s="40">
        <f t="shared" si="7"/>
        <v>0</v>
      </c>
      <c r="R76" s="40">
        <f t="shared" si="7"/>
        <v>0</v>
      </c>
      <c r="S76" s="40">
        <f t="shared" si="7"/>
        <v>0</v>
      </c>
      <c r="T76" s="40">
        <f t="shared" si="7"/>
        <v>0</v>
      </c>
      <c r="U76" s="40">
        <f t="shared" si="7"/>
        <v>0</v>
      </c>
      <c r="V76" s="40">
        <f t="shared" si="7"/>
        <v>0</v>
      </c>
      <c r="W76" s="40">
        <f t="shared" si="7"/>
        <v>0</v>
      </c>
      <c r="X76" s="40">
        <f t="shared" si="7"/>
        <v>0</v>
      </c>
      <c r="Y76" s="40">
        <f t="shared" si="7"/>
        <v>0</v>
      </c>
      <c r="Z76" s="40">
        <f t="shared" si="7"/>
        <v>0</v>
      </c>
      <c r="AA76" s="40">
        <f t="shared" si="7"/>
        <v>0</v>
      </c>
      <c r="AB76" s="41">
        <f t="shared" si="7"/>
        <v>0</v>
      </c>
    </row>
    <row r="77" spans="2:29" ht="17.25" thickTop="1" thickBot="1" x14ac:dyDescent="0.3">
      <c r="B77" s="42" t="str">
        <f t="shared" si="4"/>
        <v>04.04.2023</v>
      </c>
      <c r="C77" s="48">
        <f t="shared" si="5"/>
        <v>110.01</v>
      </c>
      <c r="D77" s="49">
        <f t="shared" si="6"/>
        <v>-66.909999999999968</v>
      </c>
      <c r="E77" s="54">
        <f t="shared" si="7"/>
        <v>-10.32</v>
      </c>
      <c r="F77" s="40">
        <f t="shared" si="7"/>
        <v>14.190000000000001</v>
      </c>
      <c r="G77" s="40">
        <f t="shared" si="7"/>
        <v>1.5700000000000003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0</v>
      </c>
      <c r="R77" s="40">
        <f t="shared" si="7"/>
        <v>0</v>
      </c>
      <c r="S77" s="40">
        <f t="shared" si="7"/>
        <v>0.55000000000001137</v>
      </c>
      <c r="T77" s="40">
        <f t="shared" si="7"/>
        <v>20.319999999999993</v>
      </c>
      <c r="U77" s="40">
        <f t="shared" si="7"/>
        <v>22.72999999999999</v>
      </c>
      <c r="V77" s="40">
        <f t="shared" si="7"/>
        <v>20.78</v>
      </c>
      <c r="W77" s="40">
        <f t="shared" si="7"/>
        <v>-6.539999999999992</v>
      </c>
      <c r="X77" s="40">
        <f t="shared" si="7"/>
        <v>-19.849999999999994</v>
      </c>
      <c r="Y77" s="40">
        <f t="shared" si="7"/>
        <v>19.740000000000009</v>
      </c>
      <c r="Z77" s="40">
        <f t="shared" si="7"/>
        <v>10.129999999999995</v>
      </c>
      <c r="AA77" s="40">
        <f t="shared" si="7"/>
        <v>-16.879999999999995</v>
      </c>
      <c r="AB77" s="41">
        <f t="shared" si="7"/>
        <v>-13.319999999999993</v>
      </c>
    </row>
    <row r="78" spans="2:29" ht="17.25" thickTop="1" thickBot="1" x14ac:dyDescent="0.3">
      <c r="B78" s="42" t="str">
        <f t="shared" si="4"/>
        <v>05.04.2023</v>
      </c>
      <c r="C78" s="48">
        <f t="shared" si="5"/>
        <v>164.95999999999998</v>
      </c>
      <c r="D78" s="49">
        <f t="shared" si="6"/>
        <v>-133.19999999999999</v>
      </c>
      <c r="E78" s="54">
        <f t="shared" si="7"/>
        <v>3.360000000000003</v>
      </c>
      <c r="F78" s="40">
        <f t="shared" si="7"/>
        <v>-11.16</v>
      </c>
      <c r="G78" s="40">
        <f t="shared" si="7"/>
        <v>-8.65</v>
      </c>
      <c r="H78" s="40">
        <f t="shared" si="7"/>
        <v>-9.2999999999999989</v>
      </c>
      <c r="I78" s="55">
        <f t="shared" si="7"/>
        <v>-11.01</v>
      </c>
      <c r="J78" s="40">
        <f t="shared" si="7"/>
        <v>-12.01</v>
      </c>
      <c r="K78" s="40">
        <f t="shared" si="7"/>
        <v>-5.34</v>
      </c>
      <c r="L78" s="40">
        <f t="shared" si="7"/>
        <v>15.159999999999997</v>
      </c>
      <c r="M78" s="40">
        <f t="shared" si="7"/>
        <v>24</v>
      </c>
      <c r="N78" s="40">
        <f t="shared" si="7"/>
        <v>5.3199999999999932</v>
      </c>
      <c r="O78" s="40">
        <f t="shared" si="7"/>
        <v>-6.4199999999999875</v>
      </c>
      <c r="P78" s="40">
        <f t="shared" si="7"/>
        <v>-11.199999999999989</v>
      </c>
      <c r="Q78" s="40">
        <f t="shared" si="7"/>
        <v>-12.409999999999997</v>
      </c>
      <c r="R78" s="40">
        <f t="shared" si="7"/>
        <v>-9.8700000000000045</v>
      </c>
      <c r="S78" s="40">
        <f t="shared" si="7"/>
        <v>13.319999999999993</v>
      </c>
      <c r="T78" s="40">
        <f t="shared" si="7"/>
        <v>22.659999999999997</v>
      </c>
      <c r="U78" s="40">
        <f t="shared" si="7"/>
        <v>23.610000000000014</v>
      </c>
      <c r="V78" s="40">
        <f t="shared" si="7"/>
        <v>3.0999999999999943</v>
      </c>
      <c r="W78" s="40">
        <f t="shared" si="7"/>
        <v>14.469999999999999</v>
      </c>
      <c r="X78" s="40">
        <f t="shared" si="7"/>
        <v>-14.360000000000014</v>
      </c>
      <c r="Y78" s="40">
        <f t="shared" si="7"/>
        <v>5.0000000000011369E-2</v>
      </c>
      <c r="Z78" s="40">
        <f t="shared" si="7"/>
        <v>-21.47</v>
      </c>
      <c r="AA78" s="40">
        <f t="shared" si="7"/>
        <v>17.03</v>
      </c>
      <c r="AB78" s="41">
        <f t="shared" si="7"/>
        <v>22.879999999999995</v>
      </c>
    </row>
    <row r="79" spans="2:29" ht="17.25" thickTop="1" thickBot="1" x14ac:dyDescent="0.3">
      <c r="B79" s="42" t="str">
        <f t="shared" si="4"/>
        <v>06.04.2023</v>
      </c>
      <c r="C79" s="48">
        <f t="shared" si="5"/>
        <v>249.35000000000005</v>
      </c>
      <c r="D79" s="49">
        <f t="shared" si="6"/>
        <v>-42.79000000000002</v>
      </c>
      <c r="E79" s="54">
        <f t="shared" si="7"/>
        <v>-5.870000000000001</v>
      </c>
      <c r="F79" s="40">
        <f t="shared" si="7"/>
        <v>-2.4499999999999993</v>
      </c>
      <c r="G79" s="40">
        <f t="shared" si="7"/>
        <v>5.1799999999999962</v>
      </c>
      <c r="H79" s="40">
        <f t="shared" si="7"/>
        <v>19.61</v>
      </c>
      <c r="I79" s="40">
        <f t="shared" si="7"/>
        <v>15.84</v>
      </c>
      <c r="J79" s="40">
        <f t="shared" si="7"/>
        <v>-6.48</v>
      </c>
      <c r="K79" s="40">
        <f t="shared" si="7"/>
        <v>-5.1600000000000037</v>
      </c>
      <c r="L79" s="40">
        <f t="shared" si="7"/>
        <v>15.800000000000011</v>
      </c>
      <c r="M79" s="40">
        <f t="shared" si="7"/>
        <v>23.97999999999999</v>
      </c>
      <c r="N79" s="40">
        <f t="shared" si="7"/>
        <v>21.27000000000001</v>
      </c>
      <c r="O79" s="40">
        <f t="shared" si="7"/>
        <v>17.129999999999995</v>
      </c>
      <c r="P79" s="40">
        <f t="shared" si="7"/>
        <v>23.77000000000001</v>
      </c>
      <c r="Q79" s="40">
        <f t="shared" si="7"/>
        <v>7.0800000000000125</v>
      </c>
      <c r="R79" s="40">
        <f t="shared" si="7"/>
        <v>9.3300000000000125</v>
      </c>
      <c r="S79" s="40">
        <f t="shared" si="7"/>
        <v>19.03</v>
      </c>
      <c r="T79" s="40">
        <f t="shared" si="7"/>
        <v>-1.3400000000000034</v>
      </c>
      <c r="U79" s="40">
        <f t="shared" si="7"/>
        <v>10.620000000000005</v>
      </c>
      <c r="V79" s="40">
        <f t="shared" si="7"/>
        <v>4.5999999999999943</v>
      </c>
      <c r="W79" s="40">
        <f t="shared" si="7"/>
        <v>9.4900000000000091</v>
      </c>
      <c r="X79" s="40">
        <f t="shared" si="7"/>
        <v>-12.990000000000009</v>
      </c>
      <c r="Y79" s="40">
        <f t="shared" si="7"/>
        <v>23.710000000000008</v>
      </c>
      <c r="Z79" s="40">
        <f t="shared" si="7"/>
        <v>-8.5</v>
      </c>
      <c r="AA79" s="40">
        <f t="shared" si="7"/>
        <v>3.9000000000000057</v>
      </c>
      <c r="AB79" s="41">
        <f t="shared" si="7"/>
        <v>19.009999999999991</v>
      </c>
    </row>
    <row r="80" spans="2:29" ht="17.25" thickTop="1" thickBot="1" x14ac:dyDescent="0.3">
      <c r="B80" s="42" t="str">
        <f t="shared" si="4"/>
        <v>07.04.2023</v>
      </c>
      <c r="C80" s="48">
        <f t="shared" si="5"/>
        <v>295.49000000000012</v>
      </c>
      <c r="D80" s="49">
        <f t="shared" si="6"/>
        <v>-51.520000000000024</v>
      </c>
      <c r="E80" s="54">
        <f t="shared" si="7"/>
        <v>4.9699999999999989</v>
      </c>
      <c r="F80" s="40">
        <f t="shared" si="7"/>
        <v>-1.3399999999999999</v>
      </c>
      <c r="G80" s="40">
        <f t="shared" si="7"/>
        <v>-5.0799999999999983</v>
      </c>
      <c r="H80" s="40">
        <f t="shared" si="7"/>
        <v>13.260000000000005</v>
      </c>
      <c r="I80" s="40">
        <f t="shared" si="7"/>
        <v>15.98</v>
      </c>
      <c r="J80" s="40">
        <f t="shared" si="7"/>
        <v>19.329999999999998</v>
      </c>
      <c r="K80" s="40">
        <f t="shared" si="7"/>
        <v>15.5</v>
      </c>
      <c r="L80" s="40">
        <f t="shared" si="7"/>
        <v>11.919999999999987</v>
      </c>
      <c r="M80" s="40">
        <f t="shared" si="7"/>
        <v>19.300000000000011</v>
      </c>
      <c r="N80" s="40">
        <f t="shared" si="7"/>
        <v>-16.330000000000013</v>
      </c>
      <c r="O80" s="40">
        <f t="shared" si="7"/>
        <v>-7.3600000000000136</v>
      </c>
      <c r="P80" s="40">
        <f t="shared" si="7"/>
        <v>13.060000000000002</v>
      </c>
      <c r="Q80" s="40">
        <f t="shared" si="7"/>
        <v>20.830000000000013</v>
      </c>
      <c r="R80" s="40">
        <f t="shared" si="7"/>
        <v>17.650000000000006</v>
      </c>
      <c r="S80" s="40">
        <f t="shared" si="7"/>
        <v>-21.409999999999997</v>
      </c>
      <c r="T80" s="40">
        <f t="shared" si="7"/>
        <v>20.28</v>
      </c>
      <c r="U80" s="40">
        <f t="shared" si="7"/>
        <v>7.9799999999999898</v>
      </c>
      <c r="V80" s="40">
        <f t="shared" si="7"/>
        <v>19</v>
      </c>
      <c r="W80" s="40">
        <f t="shared" si="7"/>
        <v>16.210000000000008</v>
      </c>
      <c r="X80" s="40">
        <f t="shared" si="7"/>
        <v>19.580000000000013</v>
      </c>
      <c r="Y80" s="40">
        <f t="shared" si="7"/>
        <v>23.960000000000008</v>
      </c>
      <c r="Z80" s="40">
        <f t="shared" si="7"/>
        <v>14.740000000000009</v>
      </c>
      <c r="AA80" s="40">
        <f t="shared" si="7"/>
        <v>7.4799999999999898</v>
      </c>
      <c r="AB80" s="41">
        <f t="shared" si="7"/>
        <v>14.460000000000008</v>
      </c>
    </row>
    <row r="81" spans="2:28" ht="17.25" thickTop="1" thickBot="1" x14ac:dyDescent="0.3">
      <c r="B81" s="42" t="str">
        <f t="shared" si="4"/>
        <v>08.04.2023</v>
      </c>
      <c r="C81" s="48">
        <f t="shared" si="5"/>
        <v>169.01000000000002</v>
      </c>
      <c r="D81" s="49">
        <f t="shared" si="6"/>
        <v>-109.02</v>
      </c>
      <c r="E81" s="54">
        <f t="shared" si="7"/>
        <v>3.8599999999999994</v>
      </c>
      <c r="F81" s="40">
        <f t="shared" si="7"/>
        <v>-5.1999999999999993</v>
      </c>
      <c r="G81" s="40">
        <f t="shared" si="7"/>
        <v>4.6699999999999982</v>
      </c>
      <c r="H81" s="40">
        <f t="shared" si="7"/>
        <v>20.02</v>
      </c>
      <c r="I81" s="40">
        <f t="shared" si="7"/>
        <v>16.170000000000002</v>
      </c>
      <c r="J81" s="40">
        <f t="shared" si="7"/>
        <v>6.84</v>
      </c>
      <c r="K81" s="40">
        <f t="shared" si="7"/>
        <v>19.03</v>
      </c>
      <c r="L81" s="40">
        <f t="shared" si="7"/>
        <v>16.819999999999993</v>
      </c>
      <c r="M81" s="40">
        <f t="shared" si="7"/>
        <v>-9.7400000000000091</v>
      </c>
      <c r="N81" s="40">
        <f t="shared" si="7"/>
        <v>-4.6800000000000068</v>
      </c>
      <c r="O81" s="40">
        <f t="shared" si="7"/>
        <v>-3.1699999999999875</v>
      </c>
      <c r="P81" s="40">
        <f t="shared" si="7"/>
        <v>-24</v>
      </c>
      <c r="Q81" s="40">
        <f t="shared" si="7"/>
        <v>-10.25</v>
      </c>
      <c r="R81" s="40">
        <f t="shared" si="7"/>
        <v>-16.870000000000005</v>
      </c>
      <c r="S81" s="40">
        <f t="shared" si="7"/>
        <v>-0.93999999999999773</v>
      </c>
      <c r="T81" s="40">
        <f t="shared" si="7"/>
        <v>-17.22</v>
      </c>
      <c r="U81" s="40">
        <f t="shared" si="7"/>
        <v>8.8799999999999955</v>
      </c>
      <c r="V81" s="40">
        <f t="shared" si="7"/>
        <v>-8.3199999999999932</v>
      </c>
      <c r="W81" s="40">
        <f t="shared" si="7"/>
        <v>18.430000000000007</v>
      </c>
      <c r="X81" s="40">
        <f t="shared" si="7"/>
        <v>16.830000000000013</v>
      </c>
      <c r="Y81" s="40">
        <f t="shared" si="7"/>
        <v>23.960000000000008</v>
      </c>
      <c r="Z81" s="40">
        <f t="shared" si="7"/>
        <v>-8.6299999999999955</v>
      </c>
      <c r="AA81" s="40">
        <f t="shared" si="7"/>
        <v>3.5300000000000011</v>
      </c>
      <c r="AB81" s="41">
        <f t="shared" si="7"/>
        <v>9.9699999999999989</v>
      </c>
    </row>
    <row r="82" spans="2:28" ht="17.25" thickTop="1" thickBot="1" x14ac:dyDescent="0.3">
      <c r="B82" s="42" t="str">
        <f t="shared" si="4"/>
        <v>09.04.2023</v>
      </c>
      <c r="C82" s="48">
        <f t="shared" si="5"/>
        <v>277.56</v>
      </c>
      <c r="D82" s="49">
        <f t="shared" si="6"/>
        <v>-38.710000000000008</v>
      </c>
      <c r="E82" s="54">
        <f t="shared" si="7"/>
        <v>-4.8800000000000008</v>
      </c>
      <c r="F82" s="40">
        <f t="shared" si="7"/>
        <v>-10.119999999999999</v>
      </c>
      <c r="G82" s="40">
        <f t="shared" si="7"/>
        <v>15.71</v>
      </c>
      <c r="H82" s="40">
        <f t="shared" si="7"/>
        <v>16.920000000000002</v>
      </c>
      <c r="I82" s="40">
        <f t="shared" si="7"/>
        <v>11.540000000000003</v>
      </c>
      <c r="J82" s="40">
        <f t="shared" si="7"/>
        <v>11.040000000000003</v>
      </c>
      <c r="K82" s="40">
        <f t="shared" si="7"/>
        <v>0</v>
      </c>
      <c r="L82" s="40">
        <f t="shared" si="7"/>
        <v>9.4900000000000091</v>
      </c>
      <c r="M82" s="40">
        <f t="shared" si="7"/>
        <v>24</v>
      </c>
      <c r="N82" s="40">
        <f t="shared" si="7"/>
        <v>8.9399999999999977</v>
      </c>
      <c r="O82" s="40">
        <f t="shared" si="7"/>
        <v>15.620000000000005</v>
      </c>
      <c r="P82" s="40">
        <f t="shared" si="7"/>
        <v>24</v>
      </c>
      <c r="Q82" s="40">
        <f t="shared" si="7"/>
        <v>23.389999999999986</v>
      </c>
      <c r="R82" s="40">
        <f t="shared" si="7"/>
        <v>8.5</v>
      </c>
      <c r="S82" s="40">
        <f t="shared" si="7"/>
        <v>19.139999999999986</v>
      </c>
      <c r="T82" s="40">
        <f t="shared" si="7"/>
        <v>-2.8700000000000045</v>
      </c>
      <c r="U82" s="40">
        <f t="shared" si="7"/>
        <v>24</v>
      </c>
      <c r="V82" s="40">
        <f t="shared" si="7"/>
        <v>15.969999999999999</v>
      </c>
      <c r="W82" s="40">
        <f t="shared" si="7"/>
        <v>11.949999999999989</v>
      </c>
      <c r="X82" s="40">
        <f t="shared" si="7"/>
        <v>0.81000000000000227</v>
      </c>
      <c r="Y82" s="40">
        <f t="shared" si="7"/>
        <v>15.639999999999986</v>
      </c>
      <c r="Z82" s="40">
        <f t="shared" si="7"/>
        <v>8.710000000000008</v>
      </c>
      <c r="AA82" s="40">
        <f t="shared" si="7"/>
        <v>12.189999999999998</v>
      </c>
      <c r="AB82" s="41">
        <f t="shared" si="7"/>
        <v>-20.840000000000003</v>
      </c>
    </row>
    <row r="83" spans="2:28" ht="17.25" thickTop="1" thickBot="1" x14ac:dyDescent="0.3">
      <c r="B83" s="42" t="str">
        <f t="shared" si="4"/>
        <v>10.04.2023</v>
      </c>
      <c r="C83" s="48">
        <f t="shared" si="5"/>
        <v>191.18999999999997</v>
      </c>
      <c r="D83" s="49">
        <f t="shared" si="6"/>
        <v>-48.329999999999984</v>
      </c>
      <c r="E83" s="54">
        <f t="shared" si="7"/>
        <v>19.760000000000002</v>
      </c>
      <c r="F83" s="40">
        <f t="shared" si="7"/>
        <v>6.8900000000000006</v>
      </c>
      <c r="G83" s="40">
        <f t="shared" si="7"/>
        <v>7.0500000000000043</v>
      </c>
      <c r="H83" s="40">
        <f t="shared" si="7"/>
        <v>9.120000000000001</v>
      </c>
      <c r="I83" s="40">
        <f t="shared" si="7"/>
        <v>12.09</v>
      </c>
      <c r="J83" s="40">
        <f t="shared" si="7"/>
        <v>11.160000000000004</v>
      </c>
      <c r="K83" s="40">
        <f t="shared" si="7"/>
        <v>10.780000000000001</v>
      </c>
      <c r="L83" s="40">
        <f t="shared" si="7"/>
        <v>10.22999999999999</v>
      </c>
      <c r="M83" s="40">
        <f t="shared" si="7"/>
        <v>-3.1399999999999864</v>
      </c>
      <c r="N83" s="40">
        <f t="shared" si="7"/>
        <v>0.56000000000000227</v>
      </c>
      <c r="O83" s="40">
        <f t="shared" si="7"/>
        <v>-5.9300000000000068</v>
      </c>
      <c r="P83" s="40">
        <f t="shared" si="7"/>
        <v>15.949999999999989</v>
      </c>
      <c r="Q83" s="40">
        <f t="shared" si="7"/>
        <v>10.539999999999992</v>
      </c>
      <c r="R83" s="40">
        <f t="shared" si="7"/>
        <v>-8.7800000000000011</v>
      </c>
      <c r="S83" s="40">
        <f t="shared" si="7"/>
        <v>-8.5999999999999943</v>
      </c>
      <c r="T83" s="40">
        <f t="shared" si="7"/>
        <v>-19.460000000000008</v>
      </c>
      <c r="U83" s="40">
        <f t="shared" si="7"/>
        <v>5.75</v>
      </c>
      <c r="V83" s="40">
        <f t="shared" si="7"/>
        <v>6.5900000000000034</v>
      </c>
      <c r="W83" s="40">
        <f t="shared" si="7"/>
        <v>23.669999999999987</v>
      </c>
      <c r="X83" s="40">
        <f t="shared" si="7"/>
        <v>-0.25</v>
      </c>
      <c r="Y83" s="40">
        <f t="shared" si="7"/>
        <v>13.280000000000001</v>
      </c>
      <c r="Z83" s="40">
        <f t="shared" si="7"/>
        <v>-2.1699999999999875</v>
      </c>
      <c r="AA83" s="40">
        <f t="shared" si="7"/>
        <v>12.349999999999994</v>
      </c>
      <c r="AB83" s="41">
        <f t="shared" si="7"/>
        <v>15.419999999999987</v>
      </c>
    </row>
    <row r="84" spans="2:28" ht="17.25" thickTop="1" thickBot="1" x14ac:dyDescent="0.3">
      <c r="B84" s="42" t="str">
        <f t="shared" si="4"/>
        <v>11.04.2023</v>
      </c>
      <c r="C84" s="48">
        <f t="shared" si="5"/>
        <v>115.14999999999998</v>
      </c>
      <c r="D84" s="49">
        <f t="shared" si="6"/>
        <v>-131.96999999999997</v>
      </c>
      <c r="E84" s="54">
        <f t="shared" si="7"/>
        <v>-2.2300000000000004</v>
      </c>
      <c r="F84" s="40">
        <f t="shared" si="7"/>
        <v>-0.19000000000000128</v>
      </c>
      <c r="G84" s="40">
        <f t="shared" si="7"/>
        <v>-10.53</v>
      </c>
      <c r="H84" s="40">
        <f t="shared" si="7"/>
        <v>8.9699999999999989</v>
      </c>
      <c r="I84" s="40">
        <f t="shared" si="7"/>
        <v>8.8500000000000014</v>
      </c>
      <c r="J84" s="40">
        <f t="shared" si="7"/>
        <v>-3.9699999999999989</v>
      </c>
      <c r="K84" s="40">
        <f t="shared" si="7"/>
        <v>-8.5500000000000007</v>
      </c>
      <c r="L84" s="40">
        <f t="shared" si="7"/>
        <v>-1.7199999999999989</v>
      </c>
      <c r="M84" s="40">
        <f t="shared" si="7"/>
        <v>-12.680000000000007</v>
      </c>
      <c r="N84" s="40">
        <f t="shared" si="7"/>
        <v>11.669999999999987</v>
      </c>
      <c r="O84" s="40">
        <f t="shared" si="7"/>
        <v>-0.40999999999999659</v>
      </c>
      <c r="P84" s="40">
        <f t="shared" si="7"/>
        <v>17.240000000000009</v>
      </c>
      <c r="Q84" s="40">
        <f t="shared" si="7"/>
        <v>0.24000000000000909</v>
      </c>
      <c r="R84" s="40">
        <f t="shared" si="7"/>
        <v>3.4199999999999875</v>
      </c>
      <c r="S84" s="40">
        <f t="shared" si="7"/>
        <v>-17.509999999999991</v>
      </c>
      <c r="T84" s="40">
        <f t="shared" si="7"/>
        <v>-6.9499999999999886</v>
      </c>
      <c r="U84" s="40">
        <f t="shared" si="7"/>
        <v>15.090000000000003</v>
      </c>
      <c r="V84" s="40">
        <f t="shared" si="7"/>
        <v>-20.509999999999991</v>
      </c>
      <c r="W84" s="40">
        <f t="shared" si="7"/>
        <v>-13.759999999999991</v>
      </c>
      <c r="X84" s="40">
        <f t="shared" si="7"/>
        <v>20.430000000000007</v>
      </c>
      <c r="Y84" s="40">
        <f t="shared" si="7"/>
        <v>23.599999999999994</v>
      </c>
      <c r="Z84" s="40">
        <f t="shared" si="7"/>
        <v>-17.610000000000014</v>
      </c>
      <c r="AA84" s="40">
        <f t="shared" si="7"/>
        <v>5.6399999999999864</v>
      </c>
      <c r="AB84" s="41">
        <f t="shared" si="7"/>
        <v>-15.349999999999994</v>
      </c>
    </row>
    <row r="85" spans="2:28" ht="17.25" thickTop="1" thickBot="1" x14ac:dyDescent="0.3">
      <c r="B85" s="42" t="str">
        <f t="shared" si="4"/>
        <v>12.04.2023</v>
      </c>
      <c r="C85" s="48">
        <f t="shared" si="5"/>
        <v>99.599999999999966</v>
      </c>
      <c r="D85" s="49">
        <f t="shared" si="6"/>
        <v>-114.06999999999996</v>
      </c>
      <c r="E85" s="54">
        <f t="shared" si="7"/>
        <v>3.5999999999999979</v>
      </c>
      <c r="F85" s="40">
        <f t="shared" si="7"/>
        <v>15.779999999999998</v>
      </c>
      <c r="G85" s="40">
        <f t="shared" si="7"/>
        <v>-8.629999999999999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-6.9499999999999886</v>
      </c>
      <c r="M85" s="40">
        <f t="shared" si="7"/>
        <v>-16.389999999999986</v>
      </c>
      <c r="N85" s="40">
        <f t="shared" si="7"/>
        <v>0.53999999999999204</v>
      </c>
      <c r="O85" s="40">
        <f t="shared" si="7"/>
        <v>14.030000000000001</v>
      </c>
      <c r="P85" s="40">
        <f t="shared" si="7"/>
        <v>-19.199999999999989</v>
      </c>
      <c r="Q85" s="40">
        <f t="shared" si="7"/>
        <v>-1.0200000000000102</v>
      </c>
      <c r="R85" s="40">
        <f t="shared" si="7"/>
        <v>1.8199999999999932</v>
      </c>
      <c r="S85" s="40">
        <f t="shared" si="7"/>
        <v>-24</v>
      </c>
      <c r="T85" s="40">
        <f t="shared" ref="T85:AB85" si="8">T15+T50</f>
        <v>-2.6899999999999977</v>
      </c>
      <c r="U85" s="40">
        <f t="shared" si="8"/>
        <v>8.9699999999999989</v>
      </c>
      <c r="V85" s="40">
        <f t="shared" si="8"/>
        <v>9.9000000000000057</v>
      </c>
      <c r="W85" s="40">
        <f t="shared" si="8"/>
        <v>-15.580000000000013</v>
      </c>
      <c r="X85" s="40">
        <f t="shared" si="8"/>
        <v>-15.099999999999994</v>
      </c>
      <c r="Y85" s="40">
        <f t="shared" si="8"/>
        <v>16.259999999999991</v>
      </c>
      <c r="Z85" s="40">
        <f t="shared" si="8"/>
        <v>8.5</v>
      </c>
      <c r="AA85" s="40">
        <f t="shared" si="8"/>
        <v>20.199999999999989</v>
      </c>
      <c r="AB85" s="41">
        <f t="shared" si="8"/>
        <v>-4.5099999999999909</v>
      </c>
    </row>
    <row r="86" spans="2:28" ht="17.25" thickTop="1" thickBot="1" x14ac:dyDescent="0.3">
      <c r="B86" s="42" t="str">
        <f t="shared" si="4"/>
        <v>13.04.2023</v>
      </c>
      <c r="C86" s="48">
        <f t="shared" si="5"/>
        <v>34.36999999999999</v>
      </c>
      <c r="D86" s="49">
        <f t="shared" si="6"/>
        <v>-191.25999999999996</v>
      </c>
      <c r="E86" s="54">
        <f t="shared" ref="E86:AB96" si="9">E16+E51</f>
        <v>6.68</v>
      </c>
      <c r="F86" s="40">
        <f t="shared" si="9"/>
        <v>5.1700000000000017</v>
      </c>
      <c r="G86" s="40">
        <f t="shared" si="9"/>
        <v>0.17000000000000171</v>
      </c>
      <c r="H86" s="40">
        <f t="shared" si="9"/>
        <v>0</v>
      </c>
      <c r="I86" s="40">
        <f t="shared" si="9"/>
        <v>0</v>
      </c>
      <c r="J86" s="40">
        <f t="shared" si="9"/>
        <v>3.0700000000000003</v>
      </c>
      <c r="K86" s="40">
        <f t="shared" si="9"/>
        <v>0.85999999999999943</v>
      </c>
      <c r="L86" s="40">
        <f t="shared" si="9"/>
        <v>-0.15999999999999659</v>
      </c>
      <c r="M86" s="40">
        <f t="shared" si="9"/>
        <v>-14.47999999999999</v>
      </c>
      <c r="N86" s="40">
        <f t="shared" si="9"/>
        <v>-18.129999999999995</v>
      </c>
      <c r="O86" s="40">
        <f t="shared" si="9"/>
        <v>-11.27000000000001</v>
      </c>
      <c r="P86" s="40">
        <f t="shared" si="9"/>
        <v>-13.909999999999997</v>
      </c>
      <c r="Q86" s="40">
        <f t="shared" si="9"/>
        <v>-18.53</v>
      </c>
      <c r="R86" s="40">
        <f t="shared" si="9"/>
        <v>-21.120000000000005</v>
      </c>
      <c r="S86" s="40">
        <f t="shared" si="9"/>
        <v>-22.75</v>
      </c>
      <c r="T86" s="40">
        <f t="shared" si="9"/>
        <v>-23.789999999999992</v>
      </c>
      <c r="U86" s="40">
        <f t="shared" si="9"/>
        <v>-5.8899999999999864</v>
      </c>
      <c r="V86" s="40">
        <f t="shared" si="9"/>
        <v>-2.2299999999999898</v>
      </c>
      <c r="W86" s="40">
        <f t="shared" si="9"/>
        <v>2.1699999999999875</v>
      </c>
      <c r="X86" s="40">
        <f t="shared" si="9"/>
        <v>-3.0000000000001137E-2</v>
      </c>
      <c r="Y86" s="40">
        <f t="shared" si="9"/>
        <v>16.25</v>
      </c>
      <c r="Z86" s="40">
        <f t="shared" si="9"/>
        <v>-7.4399999999999977</v>
      </c>
      <c r="AA86" s="40">
        <f t="shared" si="9"/>
        <v>-24</v>
      </c>
      <c r="AB86" s="41">
        <f t="shared" si="9"/>
        <v>-7.5300000000000011</v>
      </c>
    </row>
    <row r="87" spans="2:28" ht="17.25" thickTop="1" thickBot="1" x14ac:dyDescent="0.3">
      <c r="B87" s="42" t="str">
        <f t="shared" si="4"/>
        <v>14.04.2023</v>
      </c>
      <c r="C87" s="48">
        <f t="shared" si="5"/>
        <v>58.569999999999979</v>
      </c>
      <c r="D87" s="49">
        <f t="shared" si="6"/>
        <v>-144.91</v>
      </c>
      <c r="E87" s="39">
        <f t="shared" si="9"/>
        <v>3.1400000000000006</v>
      </c>
      <c r="F87" s="40">
        <f t="shared" si="9"/>
        <v>-0.31000000000000227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2.0000000000010232E-2</v>
      </c>
      <c r="M87" s="40">
        <f t="shared" si="9"/>
        <v>6.9999999999993179E-2</v>
      </c>
      <c r="N87" s="40">
        <f t="shared" si="9"/>
        <v>6.9999999999993179E-2</v>
      </c>
      <c r="O87" s="40">
        <f t="shared" si="9"/>
        <v>9.9999999999994316E-2</v>
      </c>
      <c r="P87" s="40">
        <f t="shared" si="9"/>
        <v>0.12999999999999545</v>
      </c>
      <c r="Q87" s="40">
        <f t="shared" si="9"/>
        <v>-0.38999999999998636</v>
      </c>
      <c r="R87" s="40">
        <f t="shared" si="9"/>
        <v>21.069999999999993</v>
      </c>
      <c r="S87" s="40">
        <f t="shared" si="9"/>
        <v>-20.97</v>
      </c>
      <c r="T87" s="40">
        <f t="shared" si="9"/>
        <v>-24</v>
      </c>
      <c r="U87" s="40">
        <f t="shared" si="9"/>
        <v>-18.460000000000008</v>
      </c>
      <c r="V87" s="40">
        <f t="shared" si="9"/>
        <v>14.919999999999987</v>
      </c>
      <c r="W87" s="40">
        <f t="shared" si="9"/>
        <v>19.050000000000011</v>
      </c>
      <c r="X87" s="40">
        <f t="shared" si="9"/>
        <v>-6.539999999999992</v>
      </c>
      <c r="Y87" s="40">
        <f t="shared" si="9"/>
        <v>-6.8799999999999955</v>
      </c>
      <c r="Z87" s="40">
        <f t="shared" si="9"/>
        <v>-19.430000000000007</v>
      </c>
      <c r="AA87" s="40">
        <f t="shared" si="9"/>
        <v>-24</v>
      </c>
      <c r="AB87" s="41">
        <f t="shared" si="9"/>
        <v>-23.930000000000007</v>
      </c>
    </row>
    <row r="88" spans="2:28" ht="17.25" thickTop="1" thickBot="1" x14ac:dyDescent="0.3">
      <c r="B88" s="42" t="str">
        <f t="shared" si="4"/>
        <v>15.04.2023</v>
      </c>
      <c r="C88" s="48">
        <f t="shared" si="5"/>
        <v>152.21000000000004</v>
      </c>
      <c r="D88" s="49">
        <f t="shared" si="6"/>
        <v>-59.460000000000022</v>
      </c>
      <c r="E88" s="54">
        <f t="shared" si="9"/>
        <v>-0.98000000000000043</v>
      </c>
      <c r="F88" s="40">
        <f t="shared" si="9"/>
        <v>0.32000000000000028</v>
      </c>
      <c r="G88" s="40">
        <f t="shared" si="9"/>
        <v>-3.6300000000000008</v>
      </c>
      <c r="H88" s="40">
        <f t="shared" si="9"/>
        <v>0.19000000000000128</v>
      </c>
      <c r="I88" s="40">
        <f t="shared" si="9"/>
        <v>5.0000000000000711E-2</v>
      </c>
      <c r="J88" s="40">
        <f t="shared" si="9"/>
        <v>0</v>
      </c>
      <c r="K88" s="40">
        <f t="shared" si="9"/>
        <v>0</v>
      </c>
      <c r="L88" s="40">
        <f t="shared" si="9"/>
        <v>-13.110000000000014</v>
      </c>
      <c r="M88" s="40">
        <f t="shared" si="9"/>
        <v>-4.6599999999999966</v>
      </c>
      <c r="N88" s="40">
        <f t="shared" si="9"/>
        <v>2.3100000000000023</v>
      </c>
      <c r="O88" s="40">
        <f t="shared" si="9"/>
        <v>-3.8600000000000136</v>
      </c>
      <c r="P88" s="40">
        <f t="shared" si="9"/>
        <v>22.090000000000003</v>
      </c>
      <c r="Q88" s="40">
        <f t="shared" si="9"/>
        <v>10.710000000000008</v>
      </c>
      <c r="R88" s="40">
        <f t="shared" si="9"/>
        <v>5.0500000000000114</v>
      </c>
      <c r="S88" s="40">
        <f t="shared" si="9"/>
        <v>-7.0699999999999932</v>
      </c>
      <c r="T88" s="40">
        <f t="shared" si="9"/>
        <v>11.180000000000007</v>
      </c>
      <c r="U88" s="40">
        <f t="shared" si="9"/>
        <v>-2.1500000000000057</v>
      </c>
      <c r="V88" s="40">
        <f t="shared" si="9"/>
        <v>23.650000000000006</v>
      </c>
      <c r="W88" s="40">
        <f t="shared" si="9"/>
        <v>18.680000000000007</v>
      </c>
      <c r="X88" s="40">
        <f t="shared" si="9"/>
        <v>22.259999999999991</v>
      </c>
      <c r="Y88" s="40">
        <f t="shared" si="9"/>
        <v>20.53</v>
      </c>
      <c r="Z88" s="40">
        <f t="shared" si="9"/>
        <v>-19.789999999999992</v>
      </c>
      <c r="AA88" s="40">
        <f t="shared" si="9"/>
        <v>15.189999999999998</v>
      </c>
      <c r="AB88" s="41">
        <f t="shared" si="9"/>
        <v>-4.210000000000008</v>
      </c>
    </row>
    <row r="89" spans="2:28" ht="17.25" thickTop="1" thickBot="1" x14ac:dyDescent="0.3">
      <c r="B89" s="42" t="str">
        <f t="shared" si="4"/>
        <v>16.04.2023</v>
      </c>
      <c r="C89" s="48">
        <f t="shared" si="5"/>
        <v>3.620000000000001</v>
      </c>
      <c r="D89" s="49">
        <f t="shared" si="6"/>
        <v>-0.26999999999999957</v>
      </c>
      <c r="E89" s="54">
        <f t="shared" si="9"/>
        <v>-0.26999999999999957</v>
      </c>
      <c r="F89" s="40">
        <f t="shared" si="9"/>
        <v>3.620000000000001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0</v>
      </c>
      <c r="T89" s="40">
        <f t="shared" si="9"/>
        <v>0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0</v>
      </c>
      <c r="AA89" s="40">
        <f t="shared" si="9"/>
        <v>0</v>
      </c>
      <c r="AB89" s="41">
        <f t="shared" si="9"/>
        <v>0</v>
      </c>
    </row>
    <row r="90" spans="2:28" ht="17.25" thickTop="1" thickBot="1" x14ac:dyDescent="0.3">
      <c r="B90" s="42" t="str">
        <f t="shared" si="4"/>
        <v>17.04.2023</v>
      </c>
      <c r="C90" s="48">
        <f t="shared" si="5"/>
        <v>7.490000000000002</v>
      </c>
      <c r="D90" s="49">
        <f t="shared" si="6"/>
        <v>-9.8800000000000008</v>
      </c>
      <c r="E90" s="54">
        <f t="shared" si="9"/>
        <v>-4.1500000000000021</v>
      </c>
      <c r="F90" s="40">
        <f t="shared" si="9"/>
        <v>-5.7299999999999986</v>
      </c>
      <c r="G90" s="40">
        <f t="shared" si="9"/>
        <v>0.69000000000000128</v>
      </c>
      <c r="H90" s="40">
        <f t="shared" si="9"/>
        <v>5.27</v>
      </c>
      <c r="I90" s="40">
        <f t="shared" si="9"/>
        <v>1.5300000000000011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0</v>
      </c>
      <c r="P90" s="40">
        <f t="shared" si="9"/>
        <v>0</v>
      </c>
      <c r="Q90" s="40">
        <f t="shared" si="9"/>
        <v>0</v>
      </c>
      <c r="R90" s="40">
        <f t="shared" si="9"/>
        <v>0</v>
      </c>
      <c r="S90" s="40">
        <f t="shared" si="9"/>
        <v>0</v>
      </c>
      <c r="T90" s="40">
        <f t="shared" si="9"/>
        <v>0</v>
      </c>
      <c r="U90" s="40">
        <f t="shared" si="9"/>
        <v>0</v>
      </c>
      <c r="V90" s="40">
        <f t="shared" si="9"/>
        <v>0</v>
      </c>
      <c r="W90" s="40">
        <f t="shared" si="9"/>
        <v>0</v>
      </c>
      <c r="X90" s="40">
        <f t="shared" si="9"/>
        <v>0</v>
      </c>
      <c r="Y90" s="40">
        <f t="shared" si="9"/>
        <v>0</v>
      </c>
      <c r="Z90" s="40">
        <f t="shared" si="9"/>
        <v>0</v>
      </c>
      <c r="AA90" s="40">
        <f t="shared" si="9"/>
        <v>0</v>
      </c>
      <c r="AB90" s="41">
        <f t="shared" si="9"/>
        <v>0</v>
      </c>
    </row>
    <row r="91" spans="2:28" ht="17.25" thickTop="1" thickBot="1" x14ac:dyDescent="0.3">
      <c r="B91" s="42" t="str">
        <f t="shared" si="4"/>
        <v>18.04.2023</v>
      </c>
      <c r="C91" s="48">
        <f t="shared" si="5"/>
        <v>17.440000000000001</v>
      </c>
      <c r="D91" s="49">
        <f t="shared" si="6"/>
        <v>-14.309999999999999</v>
      </c>
      <c r="E91" s="54">
        <f t="shared" si="9"/>
        <v>-3.5499999999999989</v>
      </c>
      <c r="F91" s="40">
        <f t="shared" si="9"/>
        <v>5.740000000000002</v>
      </c>
      <c r="G91" s="40">
        <f t="shared" si="9"/>
        <v>6.8599999999999994</v>
      </c>
      <c r="H91" s="40">
        <f t="shared" si="9"/>
        <v>4.84</v>
      </c>
      <c r="I91" s="40">
        <f t="shared" si="9"/>
        <v>-5.0000000000000711E-2</v>
      </c>
      <c r="J91" s="40">
        <f t="shared" si="9"/>
        <v>-4.34</v>
      </c>
      <c r="K91" s="40">
        <f t="shared" si="9"/>
        <v>-6.3699999999999992</v>
      </c>
      <c r="L91" s="40">
        <f t="shared" si="9"/>
        <v>0</v>
      </c>
      <c r="M91" s="40">
        <f t="shared" si="9"/>
        <v>0</v>
      </c>
      <c r="N91" s="40">
        <f t="shared" si="9"/>
        <v>0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0</v>
      </c>
      <c r="T91" s="40">
        <f t="shared" si="9"/>
        <v>0</v>
      </c>
      <c r="U91" s="40">
        <f t="shared" si="9"/>
        <v>0</v>
      </c>
      <c r="V91" s="40">
        <f t="shared" si="9"/>
        <v>0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0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19.04.2023</v>
      </c>
      <c r="C92" s="48">
        <f t="shared" si="5"/>
        <v>254.65000000000003</v>
      </c>
      <c r="D92" s="49">
        <f t="shared" si="6"/>
        <v>-23.92</v>
      </c>
      <c r="E92" s="54">
        <f t="shared" si="9"/>
        <v>1.1799999999999997</v>
      </c>
      <c r="F92" s="40">
        <f t="shared" si="9"/>
        <v>4.4800000000000004</v>
      </c>
      <c r="G92" s="40">
        <f t="shared" si="9"/>
        <v>-9.81</v>
      </c>
      <c r="H92" s="40">
        <f t="shared" si="9"/>
        <v>-8.2099999999999991</v>
      </c>
      <c r="I92" s="40">
        <f t="shared" si="9"/>
        <v>-3.1400000000000006</v>
      </c>
      <c r="J92" s="40">
        <f t="shared" si="9"/>
        <v>-2.7600000000000016</v>
      </c>
      <c r="K92" s="40">
        <f t="shared" si="9"/>
        <v>12.400000000000002</v>
      </c>
      <c r="L92" s="40">
        <f t="shared" si="9"/>
        <v>16.460000000000008</v>
      </c>
      <c r="M92" s="40">
        <f t="shared" si="9"/>
        <v>1.3199999999999932</v>
      </c>
      <c r="N92" s="40">
        <f t="shared" si="9"/>
        <v>16.060000000000002</v>
      </c>
      <c r="O92" s="40">
        <f t="shared" si="9"/>
        <v>12.509999999999991</v>
      </c>
      <c r="P92" s="40">
        <f t="shared" si="9"/>
        <v>2.5500000000000114</v>
      </c>
      <c r="Q92" s="40">
        <f t="shared" si="9"/>
        <v>12.810000000000002</v>
      </c>
      <c r="R92" s="40">
        <f t="shared" si="9"/>
        <v>23.189999999999998</v>
      </c>
      <c r="S92" s="40">
        <f t="shared" si="9"/>
        <v>23.27000000000001</v>
      </c>
      <c r="T92" s="40">
        <f t="shared" si="9"/>
        <v>17.25</v>
      </c>
      <c r="U92" s="40">
        <f t="shared" si="9"/>
        <v>19.050000000000011</v>
      </c>
      <c r="V92" s="40">
        <f t="shared" si="9"/>
        <v>0</v>
      </c>
      <c r="W92" s="40">
        <f t="shared" si="9"/>
        <v>6.25</v>
      </c>
      <c r="X92" s="40">
        <f t="shared" si="9"/>
        <v>21.449999999999989</v>
      </c>
      <c r="Y92" s="40">
        <f t="shared" si="9"/>
        <v>20.680000000000007</v>
      </c>
      <c r="Z92" s="40">
        <f t="shared" si="9"/>
        <v>5.0200000000000102</v>
      </c>
      <c r="AA92" s="40">
        <f t="shared" si="9"/>
        <v>14.719999999999999</v>
      </c>
      <c r="AB92" s="41">
        <f t="shared" si="9"/>
        <v>24</v>
      </c>
    </row>
    <row r="93" spans="2:28" ht="17.25" thickTop="1" thickBot="1" x14ac:dyDescent="0.3">
      <c r="B93" s="42" t="str">
        <f t="shared" si="4"/>
        <v>20.04.2023</v>
      </c>
      <c r="C93" s="48">
        <f t="shared" si="5"/>
        <v>0</v>
      </c>
      <c r="D93" s="49">
        <f t="shared" si="6"/>
        <v>-47.709999999999994</v>
      </c>
      <c r="E93" s="54">
        <f t="shared" si="9"/>
        <v>-15.48</v>
      </c>
      <c r="F93" s="40">
        <f t="shared" si="9"/>
        <v>-12.99</v>
      </c>
      <c r="G93" s="40">
        <f t="shared" si="9"/>
        <v>-8.8999999999999986</v>
      </c>
      <c r="H93" s="40">
        <f t="shared" si="9"/>
        <v>-10.34</v>
      </c>
      <c r="I93" s="40">
        <f t="shared" si="9"/>
        <v>0</v>
      </c>
      <c r="J93" s="40">
        <f t="shared" si="9"/>
        <v>0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0</v>
      </c>
      <c r="O93" s="40">
        <f t="shared" si="9"/>
        <v>0</v>
      </c>
      <c r="P93" s="40">
        <f t="shared" si="9"/>
        <v>0</v>
      </c>
      <c r="Q93" s="40">
        <f t="shared" si="9"/>
        <v>0</v>
      </c>
      <c r="R93" s="40">
        <f t="shared" si="9"/>
        <v>0</v>
      </c>
      <c r="S93" s="40">
        <f t="shared" si="9"/>
        <v>0</v>
      </c>
      <c r="T93" s="40">
        <f t="shared" si="9"/>
        <v>0</v>
      </c>
      <c r="U93" s="40">
        <f t="shared" si="9"/>
        <v>0</v>
      </c>
      <c r="V93" s="40">
        <f t="shared" si="9"/>
        <v>0</v>
      </c>
      <c r="W93" s="40">
        <f t="shared" si="9"/>
        <v>0</v>
      </c>
      <c r="X93" s="40">
        <f t="shared" si="9"/>
        <v>0</v>
      </c>
      <c r="Y93" s="40">
        <f t="shared" si="9"/>
        <v>0</v>
      </c>
      <c r="Z93" s="40">
        <f t="shared" si="9"/>
        <v>0</v>
      </c>
      <c r="AA93" s="40">
        <f t="shared" si="9"/>
        <v>0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21.04.2023</v>
      </c>
      <c r="C94" s="48">
        <f t="shared" si="5"/>
        <v>22.999999999999996</v>
      </c>
      <c r="D94" s="49">
        <f t="shared" si="6"/>
        <v>-4.6999999999999993</v>
      </c>
      <c r="E94" s="54">
        <f t="shared" si="9"/>
        <v>17.149999999999999</v>
      </c>
      <c r="F94" s="40">
        <f t="shared" si="9"/>
        <v>5.8499999999999979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-0.14999999999999858</v>
      </c>
      <c r="K94" s="40">
        <f t="shared" si="9"/>
        <v>-4.5500000000000007</v>
      </c>
      <c r="L94" s="40">
        <f t="shared" si="9"/>
        <v>0</v>
      </c>
      <c r="M94" s="40">
        <f t="shared" si="9"/>
        <v>0</v>
      </c>
      <c r="N94" s="40">
        <f t="shared" si="9"/>
        <v>0</v>
      </c>
      <c r="O94" s="40">
        <f t="shared" si="9"/>
        <v>0</v>
      </c>
      <c r="P94" s="40">
        <f t="shared" si="9"/>
        <v>0</v>
      </c>
      <c r="Q94" s="40">
        <f t="shared" si="9"/>
        <v>0</v>
      </c>
      <c r="R94" s="40">
        <f t="shared" si="9"/>
        <v>0</v>
      </c>
      <c r="S94" s="40">
        <f t="shared" si="9"/>
        <v>0</v>
      </c>
      <c r="T94" s="40">
        <f t="shared" si="9"/>
        <v>0</v>
      </c>
      <c r="U94" s="40">
        <f t="shared" si="9"/>
        <v>0</v>
      </c>
      <c r="V94" s="40">
        <f t="shared" si="9"/>
        <v>0</v>
      </c>
      <c r="W94" s="40">
        <f t="shared" si="9"/>
        <v>0</v>
      </c>
      <c r="X94" s="40">
        <f t="shared" si="9"/>
        <v>0</v>
      </c>
      <c r="Y94" s="40">
        <f t="shared" si="9"/>
        <v>0</v>
      </c>
      <c r="Z94" s="40">
        <f t="shared" si="9"/>
        <v>0</v>
      </c>
      <c r="AA94" s="40">
        <f t="shared" si="9"/>
        <v>0</v>
      </c>
      <c r="AB94" s="41">
        <f t="shared" si="9"/>
        <v>0</v>
      </c>
    </row>
    <row r="95" spans="2:28" ht="17.25" thickTop="1" thickBot="1" x14ac:dyDescent="0.3">
      <c r="B95" s="42" t="str">
        <f t="shared" si="4"/>
        <v>22.04.2023</v>
      </c>
      <c r="C95" s="48">
        <f t="shared" si="5"/>
        <v>0</v>
      </c>
      <c r="D95" s="49">
        <f t="shared" si="6"/>
        <v>-21.769999999999996</v>
      </c>
      <c r="E95" s="54">
        <f t="shared" si="9"/>
        <v>-9.2100000000000009</v>
      </c>
      <c r="F95" s="40">
        <f t="shared" si="9"/>
        <v>-3.1299999999999972</v>
      </c>
      <c r="G95" s="40">
        <f t="shared" si="9"/>
        <v>-9.43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0</v>
      </c>
      <c r="P95" s="40">
        <f t="shared" si="9"/>
        <v>0</v>
      </c>
      <c r="Q95" s="40">
        <f t="shared" si="9"/>
        <v>0</v>
      </c>
      <c r="R95" s="40">
        <f t="shared" si="9"/>
        <v>0</v>
      </c>
      <c r="S95" s="40">
        <f t="shared" si="9"/>
        <v>0</v>
      </c>
      <c r="T95" s="40">
        <f t="shared" si="9"/>
        <v>0</v>
      </c>
      <c r="U95" s="40">
        <f t="shared" si="9"/>
        <v>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0</v>
      </c>
    </row>
    <row r="96" spans="2:28" ht="17.25" thickTop="1" thickBot="1" x14ac:dyDescent="0.3">
      <c r="B96" s="42" t="str">
        <f t="shared" si="4"/>
        <v>23.04.2023</v>
      </c>
      <c r="C96" s="48">
        <f t="shared" si="5"/>
        <v>26.769999999999996</v>
      </c>
      <c r="D96" s="49">
        <f t="shared" si="6"/>
        <v>0</v>
      </c>
      <c r="E96" s="54">
        <f t="shared" si="9"/>
        <v>11.449999999999996</v>
      </c>
      <c r="F96" s="40">
        <f t="shared" si="9"/>
        <v>15.32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0</v>
      </c>
      <c r="O96" s="40">
        <f t="shared" si="9"/>
        <v>0</v>
      </c>
      <c r="P96" s="40">
        <f t="shared" si="9"/>
        <v>0</v>
      </c>
      <c r="Q96" s="40">
        <f t="shared" si="9"/>
        <v>0</v>
      </c>
      <c r="R96" s="40">
        <f t="shared" si="9"/>
        <v>0</v>
      </c>
      <c r="S96" s="40">
        <f t="shared" si="9"/>
        <v>0</v>
      </c>
      <c r="T96" s="40">
        <f t="shared" ref="T96:AB96" si="10">T26+T61</f>
        <v>0</v>
      </c>
      <c r="U96" s="40">
        <f t="shared" si="10"/>
        <v>0</v>
      </c>
      <c r="V96" s="40">
        <f t="shared" si="10"/>
        <v>0</v>
      </c>
      <c r="W96" s="40">
        <f t="shared" si="10"/>
        <v>0</v>
      </c>
      <c r="X96" s="40">
        <f t="shared" si="10"/>
        <v>0</v>
      </c>
      <c r="Y96" s="40">
        <f t="shared" si="10"/>
        <v>0</v>
      </c>
      <c r="Z96" s="40">
        <f t="shared" si="10"/>
        <v>0</v>
      </c>
      <c r="AA96" s="40">
        <f t="shared" si="10"/>
        <v>0</v>
      </c>
      <c r="AB96" s="41">
        <f t="shared" si="10"/>
        <v>0</v>
      </c>
    </row>
    <row r="97" spans="2:28" ht="17.25" thickTop="1" thickBot="1" x14ac:dyDescent="0.3">
      <c r="B97" s="42" t="str">
        <f t="shared" si="4"/>
        <v>24.04.2023</v>
      </c>
      <c r="C97" s="48">
        <f t="shared" si="5"/>
        <v>0</v>
      </c>
      <c r="D97" s="49">
        <f t="shared" si="6"/>
        <v>-12.979999999999999</v>
      </c>
      <c r="E97" s="54">
        <f t="shared" ref="E97:AB104" si="11">E27+E62</f>
        <v>-12.979999999999999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0</v>
      </c>
      <c r="P97" s="40">
        <f t="shared" si="11"/>
        <v>0</v>
      </c>
      <c r="Q97" s="40">
        <f t="shared" si="11"/>
        <v>0</v>
      </c>
      <c r="R97" s="40">
        <f t="shared" si="11"/>
        <v>0</v>
      </c>
      <c r="S97" s="40">
        <f t="shared" si="11"/>
        <v>0</v>
      </c>
      <c r="T97" s="40">
        <f t="shared" si="11"/>
        <v>0</v>
      </c>
      <c r="U97" s="40">
        <f t="shared" si="11"/>
        <v>0</v>
      </c>
      <c r="V97" s="40">
        <f t="shared" si="11"/>
        <v>0</v>
      </c>
      <c r="W97" s="40">
        <f t="shared" si="11"/>
        <v>0</v>
      </c>
      <c r="X97" s="40">
        <f t="shared" si="11"/>
        <v>0</v>
      </c>
      <c r="Y97" s="40">
        <f t="shared" si="11"/>
        <v>0</v>
      </c>
      <c r="Z97" s="40">
        <f t="shared" si="11"/>
        <v>0</v>
      </c>
      <c r="AA97" s="40">
        <f t="shared" si="11"/>
        <v>0</v>
      </c>
      <c r="AB97" s="41">
        <f t="shared" si="11"/>
        <v>0</v>
      </c>
    </row>
    <row r="98" spans="2:28" ht="17.25" thickTop="1" thickBot="1" x14ac:dyDescent="0.3">
      <c r="B98" s="42" t="str">
        <f t="shared" si="4"/>
        <v>25.04.2023</v>
      </c>
      <c r="C98" s="48">
        <f t="shared" si="5"/>
        <v>0</v>
      </c>
      <c r="D98" s="49">
        <f t="shared" si="6"/>
        <v>0</v>
      </c>
      <c r="E98" s="54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0</v>
      </c>
      <c r="M98" s="40">
        <f t="shared" si="11"/>
        <v>0</v>
      </c>
      <c r="N98" s="40">
        <f t="shared" si="11"/>
        <v>0</v>
      </c>
      <c r="O98" s="40">
        <f t="shared" si="11"/>
        <v>0</v>
      </c>
      <c r="P98" s="40">
        <f t="shared" si="11"/>
        <v>0</v>
      </c>
      <c r="Q98" s="40">
        <f t="shared" si="11"/>
        <v>0</v>
      </c>
      <c r="R98" s="40">
        <f t="shared" si="11"/>
        <v>0</v>
      </c>
      <c r="S98" s="40">
        <f t="shared" si="11"/>
        <v>0</v>
      </c>
      <c r="T98" s="40">
        <f t="shared" si="11"/>
        <v>0</v>
      </c>
      <c r="U98" s="40">
        <f t="shared" si="11"/>
        <v>0</v>
      </c>
      <c r="V98" s="40">
        <f t="shared" si="11"/>
        <v>0</v>
      </c>
      <c r="W98" s="40">
        <f t="shared" si="11"/>
        <v>0</v>
      </c>
      <c r="X98" s="40">
        <f t="shared" si="11"/>
        <v>0</v>
      </c>
      <c r="Y98" s="40">
        <f t="shared" si="11"/>
        <v>0</v>
      </c>
      <c r="Z98" s="40">
        <f t="shared" si="11"/>
        <v>0</v>
      </c>
      <c r="AA98" s="40">
        <f t="shared" si="11"/>
        <v>0</v>
      </c>
      <c r="AB98" s="41">
        <f t="shared" si="11"/>
        <v>0</v>
      </c>
    </row>
    <row r="99" spans="2:28" ht="17.25" thickTop="1" thickBot="1" x14ac:dyDescent="0.3">
      <c r="B99" s="42" t="str">
        <f t="shared" si="4"/>
        <v>26.04.2023</v>
      </c>
      <c r="C99" s="48">
        <f t="shared" si="5"/>
        <v>2.7999999999999972</v>
      </c>
      <c r="D99" s="49">
        <f t="shared" si="6"/>
        <v>-8.7399999999999984</v>
      </c>
      <c r="E99" s="54">
        <f t="shared" si="11"/>
        <v>2.7999999999999972</v>
      </c>
      <c r="F99" s="40">
        <f t="shared" si="11"/>
        <v>-5.4199999999999982</v>
      </c>
      <c r="G99" s="40">
        <f t="shared" si="11"/>
        <v>-3.3200000000000003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0</v>
      </c>
      <c r="O99" s="40">
        <f t="shared" si="11"/>
        <v>0</v>
      </c>
      <c r="P99" s="40">
        <f t="shared" si="11"/>
        <v>0</v>
      </c>
      <c r="Q99" s="40">
        <f t="shared" si="11"/>
        <v>0</v>
      </c>
      <c r="R99" s="40">
        <f t="shared" si="11"/>
        <v>0</v>
      </c>
      <c r="S99" s="40">
        <f t="shared" si="11"/>
        <v>0</v>
      </c>
      <c r="T99" s="40">
        <f t="shared" si="11"/>
        <v>0</v>
      </c>
      <c r="U99" s="40">
        <f t="shared" si="11"/>
        <v>0</v>
      </c>
      <c r="V99" s="40">
        <f t="shared" si="11"/>
        <v>0</v>
      </c>
      <c r="W99" s="40">
        <f t="shared" si="11"/>
        <v>0</v>
      </c>
      <c r="X99" s="40">
        <f t="shared" si="11"/>
        <v>0</v>
      </c>
      <c r="Y99" s="40">
        <f t="shared" si="11"/>
        <v>0</v>
      </c>
      <c r="Z99" s="40">
        <f t="shared" si="11"/>
        <v>0</v>
      </c>
      <c r="AA99" s="40">
        <f t="shared" si="11"/>
        <v>0</v>
      </c>
      <c r="AB99" s="41">
        <f t="shared" si="11"/>
        <v>0</v>
      </c>
    </row>
    <row r="100" spans="2:28" ht="17.25" thickTop="1" thickBot="1" x14ac:dyDescent="0.3">
      <c r="B100" s="42" t="str">
        <f t="shared" si="4"/>
        <v>27.04.2023</v>
      </c>
      <c r="C100" s="48">
        <f t="shared" si="5"/>
        <v>40.89</v>
      </c>
      <c r="D100" s="49">
        <f t="shared" si="6"/>
        <v>-12.080000000000002</v>
      </c>
      <c r="E100" s="54">
        <f t="shared" si="11"/>
        <v>14.490000000000002</v>
      </c>
      <c r="F100" s="40">
        <f t="shared" si="11"/>
        <v>7.5399999999999991</v>
      </c>
      <c r="G100" s="40">
        <f t="shared" si="11"/>
        <v>6.2200000000000024</v>
      </c>
      <c r="H100" s="40">
        <f t="shared" si="11"/>
        <v>-6.870000000000001</v>
      </c>
      <c r="I100" s="40">
        <f t="shared" si="11"/>
        <v>-2.16</v>
      </c>
      <c r="J100" s="40">
        <f t="shared" si="11"/>
        <v>12.64</v>
      </c>
      <c r="K100" s="40">
        <f t="shared" si="11"/>
        <v>-3.0500000000000007</v>
      </c>
      <c r="L100" s="40">
        <f t="shared" si="11"/>
        <v>0</v>
      </c>
      <c r="M100" s="40">
        <f t="shared" si="11"/>
        <v>0</v>
      </c>
      <c r="N100" s="40">
        <f t="shared" si="11"/>
        <v>0</v>
      </c>
      <c r="O100" s="40">
        <f t="shared" si="11"/>
        <v>0</v>
      </c>
      <c r="P100" s="40">
        <f t="shared" si="11"/>
        <v>0</v>
      </c>
      <c r="Q100" s="40">
        <f t="shared" si="11"/>
        <v>0</v>
      </c>
      <c r="R100" s="40">
        <f t="shared" si="11"/>
        <v>0</v>
      </c>
      <c r="S100" s="40">
        <f t="shared" si="11"/>
        <v>0</v>
      </c>
      <c r="T100" s="40">
        <f t="shared" si="11"/>
        <v>0</v>
      </c>
      <c r="U100" s="40">
        <f t="shared" si="11"/>
        <v>0</v>
      </c>
      <c r="V100" s="40">
        <f t="shared" si="11"/>
        <v>0</v>
      </c>
      <c r="W100" s="40">
        <f t="shared" si="11"/>
        <v>0</v>
      </c>
      <c r="X100" s="40">
        <f t="shared" si="11"/>
        <v>0</v>
      </c>
      <c r="Y100" s="40">
        <f t="shared" si="11"/>
        <v>0</v>
      </c>
      <c r="Z100" s="40">
        <f t="shared" si="11"/>
        <v>0</v>
      </c>
      <c r="AA100" s="40">
        <f t="shared" si="11"/>
        <v>0</v>
      </c>
      <c r="AB100" s="41">
        <f t="shared" si="11"/>
        <v>0</v>
      </c>
    </row>
    <row r="101" spans="2:28" ht="17.25" thickTop="1" thickBot="1" x14ac:dyDescent="0.3">
      <c r="B101" s="42" t="str">
        <f t="shared" si="4"/>
        <v>28.04.2023</v>
      </c>
      <c r="C101" s="48">
        <f t="shared" si="5"/>
        <v>40.550000000000004</v>
      </c>
      <c r="D101" s="49">
        <f t="shared" si="6"/>
        <v>-12.519999999999996</v>
      </c>
      <c r="E101" s="54">
        <f t="shared" si="11"/>
        <v>16.900000000000002</v>
      </c>
      <c r="F101" s="40">
        <f t="shared" si="11"/>
        <v>7.1500000000000021</v>
      </c>
      <c r="G101" s="40">
        <f t="shared" si="11"/>
        <v>-3.1999999999999993</v>
      </c>
      <c r="H101" s="40">
        <f t="shared" si="11"/>
        <v>-8.7399999999999984</v>
      </c>
      <c r="I101" s="40">
        <f t="shared" si="11"/>
        <v>3.3999999999999986</v>
      </c>
      <c r="J101" s="40">
        <f t="shared" si="11"/>
        <v>13.100000000000001</v>
      </c>
      <c r="K101" s="40">
        <f t="shared" si="11"/>
        <v>-0.57999999999999829</v>
      </c>
      <c r="L101" s="40">
        <f t="shared" si="11"/>
        <v>0</v>
      </c>
      <c r="M101" s="40">
        <f t="shared" si="11"/>
        <v>0</v>
      </c>
      <c r="N101" s="40">
        <f t="shared" si="11"/>
        <v>0</v>
      </c>
      <c r="O101" s="40">
        <f t="shared" si="11"/>
        <v>0</v>
      </c>
      <c r="P101" s="40">
        <f t="shared" si="11"/>
        <v>0</v>
      </c>
      <c r="Q101" s="40">
        <f t="shared" si="11"/>
        <v>0</v>
      </c>
      <c r="R101" s="40">
        <f t="shared" si="11"/>
        <v>0</v>
      </c>
      <c r="S101" s="40">
        <f t="shared" si="11"/>
        <v>0</v>
      </c>
      <c r="T101" s="40">
        <f t="shared" si="11"/>
        <v>0</v>
      </c>
      <c r="U101" s="40">
        <f t="shared" si="11"/>
        <v>0</v>
      </c>
      <c r="V101" s="40">
        <f t="shared" si="11"/>
        <v>0</v>
      </c>
      <c r="W101" s="40">
        <f t="shared" si="11"/>
        <v>0</v>
      </c>
      <c r="X101" s="40">
        <f t="shared" si="11"/>
        <v>0</v>
      </c>
      <c r="Y101" s="40">
        <f t="shared" si="11"/>
        <v>0</v>
      </c>
      <c r="Z101" s="40">
        <f t="shared" si="11"/>
        <v>0</v>
      </c>
      <c r="AA101" s="40">
        <f t="shared" si="11"/>
        <v>0</v>
      </c>
      <c r="AB101" s="41">
        <f t="shared" si="11"/>
        <v>0</v>
      </c>
    </row>
    <row r="102" spans="2:28" ht="17.25" thickTop="1" thickBot="1" x14ac:dyDescent="0.3">
      <c r="B102" s="42" t="str">
        <f>B67</f>
        <v>29.04.2023</v>
      </c>
      <c r="C102" s="48">
        <f t="shared" si="5"/>
        <v>12.21</v>
      </c>
      <c r="D102" s="49">
        <f t="shared" si="6"/>
        <v>-29.200000000000003</v>
      </c>
      <c r="E102" s="54">
        <f t="shared" si="11"/>
        <v>6.48</v>
      </c>
      <c r="F102" s="40">
        <f t="shared" si="11"/>
        <v>-6.5500000000000007</v>
      </c>
      <c r="G102" s="40">
        <f t="shared" si="11"/>
        <v>-7.7899999999999991</v>
      </c>
      <c r="H102" s="40">
        <f t="shared" si="11"/>
        <v>-2.0800000000000018</v>
      </c>
      <c r="I102" s="40">
        <f t="shared" si="11"/>
        <v>-6.35</v>
      </c>
      <c r="J102" s="40">
        <f t="shared" si="11"/>
        <v>5.73</v>
      </c>
      <c r="K102" s="40">
        <f t="shared" si="11"/>
        <v>-6.43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0</v>
      </c>
      <c r="S102" s="40">
        <f t="shared" si="11"/>
        <v>0</v>
      </c>
      <c r="T102" s="40">
        <f t="shared" si="11"/>
        <v>0</v>
      </c>
      <c r="U102" s="40">
        <f t="shared" si="11"/>
        <v>0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0</v>
      </c>
      <c r="AA102" s="40">
        <f t="shared" si="11"/>
        <v>0</v>
      </c>
      <c r="AB102" s="41">
        <f t="shared" si="11"/>
        <v>0</v>
      </c>
    </row>
    <row r="103" spans="2:28" ht="17.25" thickTop="1" thickBot="1" x14ac:dyDescent="0.3">
      <c r="B103" s="42" t="str">
        <f t="shared" si="4"/>
        <v>30.04.2023</v>
      </c>
      <c r="C103" s="48">
        <f t="shared" si="5"/>
        <v>15.760000000000005</v>
      </c>
      <c r="D103" s="49">
        <f t="shared" si="6"/>
        <v>0</v>
      </c>
      <c r="E103" s="54">
        <f t="shared" si="11"/>
        <v>3.370000000000001</v>
      </c>
      <c r="F103" s="40">
        <f t="shared" si="11"/>
        <v>11.420000000000002</v>
      </c>
      <c r="G103" s="40">
        <f t="shared" si="11"/>
        <v>0.97000000000000242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0</v>
      </c>
      <c r="V103" s="40">
        <f t="shared" si="11"/>
        <v>0</v>
      </c>
      <c r="W103" s="40">
        <f t="shared" si="11"/>
        <v>0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0</v>
      </c>
      <c r="AB103" s="41">
        <f t="shared" si="11"/>
        <v>0</v>
      </c>
    </row>
    <row r="104" spans="2:28" ht="16.5" thickTop="1" x14ac:dyDescent="0.25">
      <c r="B104" s="43" t="str">
        <f t="shared" si="4"/>
        <v>31.04.2023</v>
      </c>
      <c r="C104" s="56">
        <f t="shared" si="5"/>
        <v>0</v>
      </c>
      <c r="D104" s="57">
        <f t="shared" si="6"/>
        <v>0</v>
      </c>
      <c r="E104" s="44">
        <f t="shared" si="11"/>
        <v>0</v>
      </c>
      <c r="F104" s="45">
        <f t="shared" si="11"/>
        <v>0</v>
      </c>
      <c r="G104" s="45">
        <f t="shared" si="11"/>
        <v>0</v>
      </c>
      <c r="H104" s="45">
        <f t="shared" si="11"/>
        <v>0</v>
      </c>
      <c r="I104" s="45">
        <f t="shared" si="11"/>
        <v>0</v>
      </c>
      <c r="J104" s="45">
        <f t="shared" si="11"/>
        <v>0</v>
      </c>
      <c r="K104" s="45">
        <f t="shared" si="11"/>
        <v>0</v>
      </c>
      <c r="L104" s="45">
        <f t="shared" si="11"/>
        <v>0</v>
      </c>
      <c r="M104" s="45">
        <f t="shared" si="11"/>
        <v>0</v>
      </c>
      <c r="N104" s="45">
        <f t="shared" si="11"/>
        <v>0</v>
      </c>
      <c r="O104" s="45">
        <f t="shared" si="11"/>
        <v>0</v>
      </c>
      <c r="P104" s="45">
        <f t="shared" si="11"/>
        <v>0</v>
      </c>
      <c r="Q104" s="45">
        <f t="shared" si="11"/>
        <v>0</v>
      </c>
      <c r="R104" s="45">
        <f t="shared" si="11"/>
        <v>0</v>
      </c>
      <c r="S104" s="45">
        <f t="shared" si="11"/>
        <v>0</v>
      </c>
      <c r="T104" s="45">
        <f t="shared" si="11"/>
        <v>0</v>
      </c>
      <c r="U104" s="45">
        <f t="shared" si="11"/>
        <v>0</v>
      </c>
      <c r="V104" s="45">
        <f t="shared" si="11"/>
        <v>0</v>
      </c>
      <c r="W104" s="45">
        <f t="shared" si="11"/>
        <v>0</v>
      </c>
      <c r="X104" s="45">
        <f t="shared" si="11"/>
        <v>0</v>
      </c>
      <c r="Y104" s="45">
        <f t="shared" si="11"/>
        <v>0</v>
      </c>
      <c r="Z104" s="45">
        <f t="shared" si="11"/>
        <v>0</v>
      </c>
      <c r="AA104" s="45">
        <f t="shared" si="11"/>
        <v>0</v>
      </c>
      <c r="AB104" s="46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3F0B-106C-404E-9910-A31318B2E24C}">
  <sheetPr codeName="Sheet4"/>
  <dimension ref="B2:AG105"/>
  <sheetViews>
    <sheetView topLeftCell="E1" zoomScale="85" zoomScaleNormal="85" workbookViewId="0">
      <selection activeCell="E10" sqref="E10:AL24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01.04.2023</v>
      </c>
      <c r="C4" s="73">
        <f>SUM(E4:AB4)</f>
        <v>269</v>
      </c>
      <c r="D4" s="74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80</v>
      </c>
      <c r="R4" s="40">
        <v>97</v>
      </c>
      <c r="S4" s="40">
        <v>70</v>
      </c>
      <c r="T4" s="40">
        <v>22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02.04.2023</v>
      </c>
      <c r="C5" s="73">
        <f>SUM(E5:AB5)</f>
        <v>0</v>
      </c>
      <c r="D5" s="74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03.04.2023</v>
      </c>
      <c r="C6" s="73">
        <f t="shared" ref="C6:C33" si="0">SUM(E6:AB6)</f>
        <v>230</v>
      </c>
      <c r="D6" s="74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38</v>
      </c>
      <c r="Q6" s="40">
        <v>48</v>
      </c>
      <c r="R6" s="40">
        <v>34</v>
      </c>
      <c r="S6" s="40">
        <v>22</v>
      </c>
      <c r="T6" s="40">
        <v>21</v>
      </c>
      <c r="U6" s="40">
        <v>26</v>
      </c>
      <c r="V6" s="40">
        <v>20</v>
      </c>
      <c r="W6" s="40">
        <v>0</v>
      </c>
      <c r="X6" s="40">
        <v>0</v>
      </c>
      <c r="Y6" s="40">
        <v>21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04.04.2023</v>
      </c>
      <c r="C7" s="73">
        <f t="shared" si="0"/>
        <v>0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05.04.2023</v>
      </c>
      <c r="C8" s="73">
        <f t="shared" si="0"/>
        <v>213</v>
      </c>
      <c r="D8" s="74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49</v>
      </c>
      <c r="N8" s="40">
        <v>18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10</v>
      </c>
      <c r="U8" s="40">
        <v>31</v>
      </c>
      <c r="V8" s="40">
        <v>52</v>
      </c>
      <c r="W8" s="40">
        <v>0</v>
      </c>
      <c r="X8" s="40">
        <v>0</v>
      </c>
      <c r="Y8" s="40">
        <v>0</v>
      </c>
      <c r="Z8" s="40">
        <v>0</v>
      </c>
      <c r="AA8" s="40">
        <v>13</v>
      </c>
      <c r="AB8" s="41">
        <v>40</v>
      </c>
    </row>
    <row r="9" spans="2:28" ht="17.25" thickTop="1" thickBot="1" x14ac:dyDescent="0.3">
      <c r="B9" s="42" t="str">
        <f>'Angazirana aFRR energija'!B9</f>
        <v>06.04.2023</v>
      </c>
      <c r="C9" s="73">
        <f t="shared" si="0"/>
        <v>657</v>
      </c>
      <c r="D9" s="74"/>
      <c r="E9" s="39">
        <v>39</v>
      </c>
      <c r="F9" s="40">
        <v>41</v>
      </c>
      <c r="G9" s="40">
        <v>15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8</v>
      </c>
      <c r="Q9" s="40">
        <v>18</v>
      </c>
      <c r="R9" s="40">
        <v>18</v>
      </c>
      <c r="S9" s="40">
        <v>44</v>
      </c>
      <c r="T9" s="40">
        <v>70</v>
      </c>
      <c r="U9" s="40">
        <v>52</v>
      </c>
      <c r="V9" s="40">
        <v>28</v>
      </c>
      <c r="W9" s="40">
        <v>49</v>
      </c>
      <c r="X9" s="40">
        <v>60</v>
      </c>
      <c r="Y9" s="40">
        <v>37</v>
      </c>
      <c r="Z9" s="40">
        <v>70</v>
      </c>
      <c r="AA9" s="40">
        <v>48</v>
      </c>
      <c r="AB9" s="41">
        <v>60</v>
      </c>
    </row>
    <row r="10" spans="2:28" ht="17.25" thickTop="1" thickBot="1" x14ac:dyDescent="0.3">
      <c r="B10" s="42" t="str">
        <f>'Angazirana aFRR energija'!B10</f>
        <v>07.04.2023</v>
      </c>
      <c r="C10" s="73">
        <f t="shared" si="0"/>
        <v>469</v>
      </c>
      <c r="D10" s="74"/>
      <c r="E10" s="39">
        <v>46</v>
      </c>
      <c r="F10" s="40">
        <v>53</v>
      </c>
      <c r="G10" s="40">
        <v>42</v>
      </c>
      <c r="H10" s="40">
        <v>28</v>
      </c>
      <c r="I10" s="40">
        <v>28</v>
      </c>
      <c r="J10" s="40">
        <v>4</v>
      </c>
      <c r="K10" s="40">
        <v>8</v>
      </c>
      <c r="L10" s="40">
        <v>40</v>
      </c>
      <c r="M10" s="40">
        <v>40</v>
      </c>
      <c r="N10" s="40">
        <v>53</v>
      </c>
      <c r="O10" s="40">
        <v>15</v>
      </c>
      <c r="P10" s="40">
        <v>12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7</v>
      </c>
      <c r="X10" s="40">
        <v>0</v>
      </c>
      <c r="Y10" s="40">
        <v>0</v>
      </c>
      <c r="Z10" s="40">
        <v>0</v>
      </c>
      <c r="AA10" s="40">
        <v>21</v>
      </c>
      <c r="AB10" s="41">
        <v>72</v>
      </c>
    </row>
    <row r="11" spans="2:28" ht="17.25" thickTop="1" thickBot="1" x14ac:dyDescent="0.3">
      <c r="B11" s="42" t="str">
        <f>'Angazirana aFRR energija'!B11</f>
        <v>08.04.2023</v>
      </c>
      <c r="C11" s="73">
        <f t="shared" si="0"/>
        <v>26</v>
      </c>
      <c r="D11" s="74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6</v>
      </c>
      <c r="AB11" s="41">
        <v>20</v>
      </c>
    </row>
    <row r="12" spans="2:28" ht="17.25" thickTop="1" thickBot="1" x14ac:dyDescent="0.3">
      <c r="B12" s="42" t="str">
        <f>'Angazirana aFRR energija'!B12</f>
        <v>09.04.2023</v>
      </c>
      <c r="C12" s="73">
        <f t="shared" si="0"/>
        <v>538</v>
      </c>
      <c r="D12" s="74"/>
      <c r="E12" s="39">
        <v>40</v>
      </c>
      <c r="F12" s="40">
        <v>31</v>
      </c>
      <c r="G12" s="40">
        <v>0</v>
      </c>
      <c r="H12" s="40">
        <v>0</v>
      </c>
      <c r="I12" s="40">
        <v>0</v>
      </c>
      <c r="J12" s="40">
        <v>0</v>
      </c>
      <c r="K12" s="40">
        <v>17</v>
      </c>
      <c r="L12" s="40">
        <v>22</v>
      </c>
      <c r="M12" s="40">
        <v>34</v>
      </c>
      <c r="N12" s="40">
        <v>0</v>
      </c>
      <c r="O12" s="40">
        <v>0</v>
      </c>
      <c r="P12" s="40">
        <v>8</v>
      </c>
      <c r="Q12" s="40">
        <v>33</v>
      </c>
      <c r="R12" s="40">
        <v>55</v>
      </c>
      <c r="S12" s="40">
        <v>70</v>
      </c>
      <c r="T12" s="40">
        <v>70</v>
      </c>
      <c r="U12" s="40">
        <v>52</v>
      </c>
      <c r="V12" s="40">
        <v>34</v>
      </c>
      <c r="W12" s="40">
        <v>0</v>
      </c>
      <c r="X12" s="40">
        <v>0</v>
      </c>
      <c r="Y12" s="40">
        <v>0</v>
      </c>
      <c r="Z12" s="40">
        <v>0</v>
      </c>
      <c r="AA12" s="40">
        <v>9</v>
      </c>
      <c r="AB12" s="41">
        <v>63</v>
      </c>
    </row>
    <row r="13" spans="2:28" ht="16.5" customHeight="1" thickTop="1" thickBot="1" x14ac:dyDescent="0.3">
      <c r="B13" s="42" t="str">
        <f>'Angazirana aFRR energija'!B13</f>
        <v>10.04.2023</v>
      </c>
      <c r="C13" s="73">
        <f t="shared" si="0"/>
        <v>24</v>
      </c>
      <c r="D13" s="74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24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11.04.2023</v>
      </c>
      <c r="C14" s="73">
        <f t="shared" si="0"/>
        <v>8</v>
      </c>
      <c r="D14" s="74"/>
      <c r="E14" s="39">
        <v>8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12.04.2023</v>
      </c>
      <c r="C15" s="73">
        <f t="shared" si="0"/>
        <v>74</v>
      </c>
      <c r="D15" s="74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20</v>
      </c>
      <c r="AB15" s="41">
        <v>54</v>
      </c>
    </row>
    <row r="16" spans="2:28" ht="17.25" thickTop="1" thickBot="1" x14ac:dyDescent="0.3">
      <c r="B16" s="42" t="str">
        <f>'Angazirana aFRR energija'!B16</f>
        <v>13.04.2023</v>
      </c>
      <c r="C16" s="73">
        <f t="shared" si="0"/>
        <v>114</v>
      </c>
      <c r="D16" s="74"/>
      <c r="E16" s="39">
        <v>79</v>
      </c>
      <c r="F16" s="40">
        <v>0</v>
      </c>
      <c r="G16" s="40">
        <v>0</v>
      </c>
      <c r="H16" s="40">
        <v>0</v>
      </c>
      <c r="I16" s="40">
        <v>0</v>
      </c>
      <c r="J16" s="40">
        <v>12</v>
      </c>
      <c r="K16" s="40">
        <v>23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14.04.2023</v>
      </c>
      <c r="C17" s="73">
        <f t="shared" si="0"/>
        <v>68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21</v>
      </c>
      <c r="S17" s="40">
        <v>29</v>
      </c>
      <c r="T17" s="40">
        <v>18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15.04.2023</v>
      </c>
      <c r="C18" s="73">
        <f t="shared" si="0"/>
        <v>315</v>
      </c>
      <c r="D18" s="74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7</v>
      </c>
      <c r="Q18" s="40">
        <v>30</v>
      </c>
      <c r="R18" s="40">
        <v>0</v>
      </c>
      <c r="S18" s="40">
        <v>0</v>
      </c>
      <c r="T18" s="40">
        <v>0</v>
      </c>
      <c r="U18" s="40">
        <v>0</v>
      </c>
      <c r="V18" s="40">
        <v>14</v>
      </c>
      <c r="W18" s="40">
        <v>0</v>
      </c>
      <c r="X18" s="40">
        <v>44</v>
      </c>
      <c r="Y18" s="40">
        <v>48</v>
      </c>
      <c r="Z18" s="40">
        <v>60</v>
      </c>
      <c r="AA18" s="40">
        <v>34</v>
      </c>
      <c r="AB18" s="41">
        <v>78</v>
      </c>
    </row>
    <row r="19" spans="2:28" ht="17.25" thickTop="1" thickBot="1" x14ac:dyDescent="0.3">
      <c r="B19" s="42" t="str">
        <f>'Angazirana aFRR energija'!B19</f>
        <v>16.04.2023</v>
      </c>
      <c r="C19" s="73">
        <f t="shared" si="0"/>
        <v>280</v>
      </c>
      <c r="D19" s="74"/>
      <c r="E19" s="39">
        <v>57</v>
      </c>
      <c r="F19" s="40">
        <v>32</v>
      </c>
      <c r="G19" s="40">
        <v>25</v>
      </c>
      <c r="H19" s="40">
        <v>9</v>
      </c>
      <c r="I19" s="40">
        <v>32</v>
      </c>
      <c r="J19" s="40">
        <v>0</v>
      </c>
      <c r="K19" s="40">
        <v>0</v>
      </c>
      <c r="L19" s="40">
        <v>0</v>
      </c>
      <c r="M19" s="40">
        <v>14</v>
      </c>
      <c r="N19" s="40">
        <v>58</v>
      </c>
      <c r="O19" s="40">
        <v>0</v>
      </c>
      <c r="P19" s="40">
        <v>0</v>
      </c>
      <c r="Q19" s="40">
        <v>0</v>
      </c>
      <c r="R19" s="40">
        <v>0</v>
      </c>
      <c r="S19" s="40">
        <v>21</v>
      </c>
      <c r="T19" s="40">
        <v>32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17.04.2023</v>
      </c>
      <c r="C20" s="73">
        <f t="shared" si="0"/>
        <v>179</v>
      </c>
      <c r="D20" s="74"/>
      <c r="E20" s="39">
        <v>26</v>
      </c>
      <c r="F20" s="40">
        <v>20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15</v>
      </c>
      <c r="X20" s="40">
        <v>28</v>
      </c>
      <c r="Y20" s="40">
        <v>0</v>
      </c>
      <c r="Z20" s="40">
        <v>18</v>
      </c>
      <c r="AA20" s="40">
        <v>33</v>
      </c>
      <c r="AB20" s="41">
        <v>39</v>
      </c>
    </row>
    <row r="21" spans="2:28" ht="17.25" thickTop="1" thickBot="1" x14ac:dyDescent="0.3">
      <c r="B21" s="42" t="str">
        <f>'Angazirana aFRR energija'!B21</f>
        <v>18.04.2023</v>
      </c>
      <c r="C21" s="73">
        <f t="shared" si="0"/>
        <v>203</v>
      </c>
      <c r="D21" s="74"/>
      <c r="E21" s="39">
        <v>53</v>
      </c>
      <c r="F21" s="40">
        <v>49</v>
      </c>
      <c r="G21" s="40">
        <v>32</v>
      </c>
      <c r="H21" s="40">
        <v>33</v>
      </c>
      <c r="I21" s="40">
        <v>14</v>
      </c>
      <c r="J21" s="40">
        <v>0</v>
      </c>
      <c r="K21" s="40">
        <v>0</v>
      </c>
      <c r="L21" s="40">
        <v>0</v>
      </c>
      <c r="M21" s="40">
        <v>22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19.04.2023</v>
      </c>
      <c r="C22" s="73">
        <f t="shared" si="0"/>
        <v>0</v>
      </c>
      <c r="D22" s="74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20.04.2023</v>
      </c>
      <c r="C23" s="73">
        <f t="shared" si="0"/>
        <v>29</v>
      </c>
      <c r="D23" s="74"/>
      <c r="E23" s="39">
        <v>29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21.04.2023</v>
      </c>
      <c r="C24" s="73">
        <f t="shared" si="0"/>
        <v>0</v>
      </c>
      <c r="D24" s="74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0</v>
      </c>
    </row>
    <row r="25" spans="2:28" ht="17.25" thickTop="1" thickBot="1" x14ac:dyDescent="0.3">
      <c r="B25" s="42" t="str">
        <f>'Angazirana aFRR energija'!B25</f>
        <v>22.04.2023</v>
      </c>
      <c r="C25" s="73">
        <f t="shared" si="0"/>
        <v>0</v>
      </c>
      <c r="D25" s="74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23.04.2023</v>
      </c>
      <c r="C26" s="73">
        <f t="shared" si="0"/>
        <v>0</v>
      </c>
      <c r="D26" s="74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0</v>
      </c>
    </row>
    <row r="27" spans="2:28" ht="17.25" thickTop="1" thickBot="1" x14ac:dyDescent="0.3">
      <c r="B27" s="42" t="str">
        <f>'Angazirana aFRR energija'!B27</f>
        <v>24.04.2023</v>
      </c>
      <c r="C27" s="73">
        <f t="shared" si="0"/>
        <v>0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25.04.2023</v>
      </c>
      <c r="C28" s="73">
        <f t="shared" si="0"/>
        <v>88</v>
      </c>
      <c r="D28" s="74"/>
      <c r="E28" s="39">
        <v>21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14</v>
      </c>
      <c r="AB28" s="41">
        <v>53</v>
      </c>
    </row>
    <row r="29" spans="2:28" ht="17.25" thickTop="1" thickBot="1" x14ac:dyDescent="0.3">
      <c r="B29" s="42" t="str">
        <f>'Angazirana aFRR energija'!B29</f>
        <v>26.04.2023</v>
      </c>
      <c r="C29" s="73">
        <f t="shared" si="0"/>
        <v>921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15</v>
      </c>
      <c r="K29" s="40">
        <v>0</v>
      </c>
      <c r="L29" s="40">
        <v>0</v>
      </c>
      <c r="M29" s="40">
        <v>14</v>
      </c>
      <c r="N29" s="40">
        <v>58</v>
      </c>
      <c r="O29" s="40">
        <v>110</v>
      </c>
      <c r="P29" s="40">
        <v>125</v>
      </c>
      <c r="Q29" s="40">
        <v>125</v>
      </c>
      <c r="R29" s="40">
        <v>90</v>
      </c>
      <c r="S29" s="40">
        <v>70</v>
      </c>
      <c r="T29" s="40">
        <v>49</v>
      </c>
      <c r="U29" s="40">
        <v>59</v>
      </c>
      <c r="V29" s="40">
        <v>34</v>
      </c>
      <c r="W29" s="40">
        <v>34</v>
      </c>
      <c r="X29" s="40">
        <v>34</v>
      </c>
      <c r="Y29" s="40">
        <v>15</v>
      </c>
      <c r="Z29" s="40">
        <v>20</v>
      </c>
      <c r="AA29" s="40">
        <v>29</v>
      </c>
      <c r="AB29" s="41">
        <v>40</v>
      </c>
    </row>
    <row r="30" spans="2:28" ht="17.25" thickTop="1" thickBot="1" x14ac:dyDescent="0.3">
      <c r="B30" s="42" t="str">
        <f>'Angazirana aFRR energija'!B30</f>
        <v>27.04.2023</v>
      </c>
      <c r="C30" s="73">
        <f t="shared" si="0"/>
        <v>34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12</v>
      </c>
      <c r="K30" s="40">
        <v>22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28.04.2023</v>
      </c>
      <c r="C31" s="73">
        <f t="shared" si="0"/>
        <v>0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29.04.2023</v>
      </c>
      <c r="C32" s="73">
        <f t="shared" si="0"/>
        <v>57</v>
      </c>
      <c r="D32" s="74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17</v>
      </c>
      <c r="V32" s="40">
        <v>20</v>
      </c>
      <c r="W32" s="40">
        <v>20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30.04.2023</v>
      </c>
      <c r="C33" s="73">
        <f t="shared" si="0"/>
        <v>0</v>
      </c>
      <c r="D33" s="74"/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1">
        <v>0</v>
      </c>
    </row>
    <row r="34" spans="2:33" ht="16.5" thickTop="1" x14ac:dyDescent="0.25">
      <c r="B34" s="43" t="str">
        <f>'Angazirana aFRR energija'!B34</f>
        <v>31.04.2023</v>
      </c>
      <c r="C34" s="75">
        <f>SUM(E34:AB34)</f>
        <v>0</v>
      </c>
      <c r="D34" s="76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01.04.2023</v>
      </c>
      <c r="C39" s="73">
        <f>SUM(E39:AB39)</f>
        <v>-765</v>
      </c>
      <c r="D39" s="74"/>
      <c r="E39" s="39">
        <v>-13</v>
      </c>
      <c r="F39" s="40">
        <v>-28</v>
      </c>
      <c r="G39" s="40">
        <v>-18</v>
      </c>
      <c r="H39" s="40">
        <v>-56</v>
      </c>
      <c r="I39" s="40">
        <v>-40</v>
      </c>
      <c r="J39" s="40">
        <v>0</v>
      </c>
      <c r="K39" s="40">
        <v>-17</v>
      </c>
      <c r="L39" s="40">
        <v>-53</v>
      </c>
      <c r="M39" s="40">
        <v>-52</v>
      </c>
      <c r="N39" s="40">
        <v>-37</v>
      </c>
      <c r="O39" s="40">
        <v>-73</v>
      </c>
      <c r="P39" s="40">
        <v>-25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-53</v>
      </c>
      <c r="W39" s="40">
        <v>-62</v>
      </c>
      <c r="X39" s="40">
        <v>-70</v>
      </c>
      <c r="Y39" s="40">
        <v>-27</v>
      </c>
      <c r="Z39" s="40">
        <v>-58</v>
      </c>
      <c r="AA39" s="40">
        <v>-52</v>
      </c>
      <c r="AB39" s="41">
        <v>-31</v>
      </c>
    </row>
    <row r="40" spans="2:33" ht="17.25" thickTop="1" thickBot="1" x14ac:dyDescent="0.3">
      <c r="B40" s="42" t="str">
        <f t="shared" ref="B40:B69" si="1">B5</f>
        <v>02.04.2023</v>
      </c>
      <c r="C40" s="73">
        <f t="shared" ref="C40:C68" si="2">SUM(E40:AB40)</f>
        <v>-492</v>
      </c>
      <c r="D40" s="74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-25</v>
      </c>
      <c r="O40" s="40">
        <v>0</v>
      </c>
      <c r="P40" s="40">
        <v>-7</v>
      </c>
      <c r="Q40" s="40">
        <v>-34</v>
      </c>
      <c r="R40" s="40">
        <v>-53</v>
      </c>
      <c r="S40" s="40">
        <v>-62</v>
      </c>
      <c r="T40" s="40">
        <v>-31</v>
      </c>
      <c r="U40" s="40">
        <v>-31</v>
      </c>
      <c r="V40" s="40">
        <v>-48</v>
      </c>
      <c r="W40" s="40">
        <v>-47</v>
      </c>
      <c r="X40" s="40">
        <v>-51</v>
      </c>
      <c r="Y40" s="40">
        <v>-4</v>
      </c>
      <c r="Z40" s="40">
        <v>-32</v>
      </c>
      <c r="AA40" s="40">
        <v>-38</v>
      </c>
      <c r="AB40" s="41">
        <v>-29</v>
      </c>
    </row>
    <row r="41" spans="2:33" ht="17.25" thickTop="1" thickBot="1" x14ac:dyDescent="0.3">
      <c r="B41" s="42" t="str">
        <f t="shared" si="1"/>
        <v>03.04.2023</v>
      </c>
      <c r="C41" s="73">
        <f t="shared" si="2"/>
        <v>-273</v>
      </c>
      <c r="D41" s="74"/>
      <c r="E41" s="39">
        <v>-11</v>
      </c>
      <c r="F41" s="40">
        <v>-35</v>
      </c>
      <c r="G41" s="40">
        <v>-35</v>
      </c>
      <c r="H41" s="40">
        <v>-35</v>
      </c>
      <c r="I41" s="40">
        <v>-35</v>
      </c>
      <c r="J41" s="40">
        <v>-35</v>
      </c>
      <c r="K41" s="40">
        <v>-10</v>
      </c>
      <c r="L41" s="40">
        <v>0</v>
      </c>
      <c r="M41" s="40">
        <v>-16</v>
      </c>
      <c r="N41" s="40">
        <v>-28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-10</v>
      </c>
      <c r="AB41" s="41">
        <v>-23</v>
      </c>
    </row>
    <row r="42" spans="2:33" ht="17.25" thickTop="1" thickBot="1" x14ac:dyDescent="0.3">
      <c r="B42" s="42" t="str">
        <f t="shared" si="1"/>
        <v>04.04.2023</v>
      </c>
      <c r="C42" s="73">
        <f t="shared" si="2"/>
        <v>-763</v>
      </c>
      <c r="D42" s="74"/>
      <c r="E42" s="39">
        <v>-28</v>
      </c>
      <c r="F42" s="40">
        <v>-35</v>
      </c>
      <c r="G42" s="40">
        <v>-35</v>
      </c>
      <c r="H42" s="40">
        <v>-35</v>
      </c>
      <c r="I42" s="40">
        <v>-9</v>
      </c>
      <c r="J42" s="40">
        <v>-16</v>
      </c>
      <c r="K42" s="40">
        <v>-30</v>
      </c>
      <c r="L42" s="40">
        <v>-10</v>
      </c>
      <c r="M42" s="40">
        <v>-20</v>
      </c>
      <c r="N42" s="40">
        <v>-20</v>
      </c>
      <c r="O42" s="40">
        <v>-41</v>
      </c>
      <c r="P42" s="40">
        <v>-60</v>
      </c>
      <c r="Q42" s="40">
        <v>-51</v>
      </c>
      <c r="R42" s="40">
        <v>-54</v>
      </c>
      <c r="S42" s="40">
        <v>-60</v>
      </c>
      <c r="T42" s="40">
        <v>-71</v>
      </c>
      <c r="U42" s="40">
        <v>-51</v>
      </c>
      <c r="V42" s="40">
        <v>-15</v>
      </c>
      <c r="W42" s="40">
        <v>0</v>
      </c>
      <c r="X42" s="40">
        <v>-25</v>
      </c>
      <c r="Y42" s="40">
        <v>-52</v>
      </c>
      <c r="Z42" s="40">
        <v>-45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05.04.2023</v>
      </c>
      <c r="C43" s="73">
        <f t="shared" si="2"/>
        <v>-28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-20</v>
      </c>
      <c r="Y43" s="40">
        <v>-8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06.04.2023</v>
      </c>
      <c r="C44" s="73">
        <f t="shared" si="2"/>
        <v>-6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-6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07.04.2023</v>
      </c>
      <c r="C45" s="73">
        <f t="shared" si="2"/>
        <v>-31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-8</v>
      </c>
      <c r="T45" s="40">
        <v>-23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33" ht="17.25" thickTop="1" thickBot="1" x14ac:dyDescent="0.3">
      <c r="B46" s="42" t="str">
        <f t="shared" si="1"/>
        <v>08.04.2023</v>
      </c>
      <c r="C46" s="73">
        <f t="shared" si="2"/>
        <v>-535</v>
      </c>
      <c r="D46" s="74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-12</v>
      </c>
      <c r="Q46" s="40">
        <v>-41</v>
      </c>
      <c r="R46" s="40">
        <v>-61</v>
      </c>
      <c r="S46" s="40">
        <v>-63</v>
      </c>
      <c r="T46" s="40">
        <v>-50</v>
      </c>
      <c r="U46" s="40">
        <v>-61</v>
      </c>
      <c r="V46" s="40">
        <v>-54</v>
      </c>
      <c r="W46" s="40">
        <v>-63</v>
      </c>
      <c r="X46" s="40">
        <v>-61</v>
      </c>
      <c r="Y46" s="40">
        <v>-50</v>
      </c>
      <c r="Z46" s="40">
        <v>-19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09.04.2023</v>
      </c>
      <c r="C47" s="73">
        <f t="shared" si="2"/>
        <v>-29</v>
      </c>
      <c r="D47" s="74"/>
      <c r="E47" s="39">
        <v>0</v>
      </c>
      <c r="F47" s="40">
        <v>-16</v>
      </c>
      <c r="G47" s="40">
        <v>-13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10.04.2023</v>
      </c>
      <c r="C48" s="73">
        <f t="shared" si="2"/>
        <v>-152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-31</v>
      </c>
      <c r="P48" s="40">
        <v>-27</v>
      </c>
      <c r="Q48" s="40">
        <v>0</v>
      </c>
      <c r="R48" s="40">
        <v>0</v>
      </c>
      <c r="S48" s="40">
        <v>0</v>
      </c>
      <c r="T48" s="40">
        <v>0</v>
      </c>
      <c r="U48" s="40">
        <v>-21</v>
      </c>
      <c r="V48" s="40">
        <v>-40</v>
      </c>
      <c r="W48" s="40">
        <v>-33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11.04.2023</v>
      </c>
      <c r="C49" s="73">
        <f t="shared" si="2"/>
        <v>-495</v>
      </c>
      <c r="D49" s="74"/>
      <c r="E49" s="39">
        <v>0</v>
      </c>
      <c r="F49" s="40">
        <v>-18</v>
      </c>
      <c r="G49" s="40">
        <v>-15</v>
      </c>
      <c r="H49" s="40">
        <v>-35</v>
      </c>
      <c r="I49" s="40">
        <v>-35</v>
      </c>
      <c r="J49" s="40">
        <v>-35</v>
      </c>
      <c r="K49" s="40">
        <v>0</v>
      </c>
      <c r="L49" s="40">
        <v>0</v>
      </c>
      <c r="M49" s="40">
        <v>-8</v>
      </c>
      <c r="N49" s="40">
        <v>-41</v>
      </c>
      <c r="O49" s="40">
        <v>-41</v>
      </c>
      <c r="P49" s="40">
        <v>-33</v>
      </c>
      <c r="Q49" s="40">
        <v>0</v>
      </c>
      <c r="R49" s="40">
        <v>0</v>
      </c>
      <c r="S49" s="40">
        <v>0</v>
      </c>
      <c r="T49" s="40">
        <v>-19</v>
      </c>
      <c r="U49" s="40">
        <v>-16</v>
      </c>
      <c r="V49" s="40">
        <v>0</v>
      </c>
      <c r="W49" s="40">
        <v>-51</v>
      </c>
      <c r="X49" s="40">
        <v>-55</v>
      </c>
      <c r="Y49" s="40">
        <v>-50</v>
      </c>
      <c r="Z49" s="40">
        <v>-20</v>
      </c>
      <c r="AA49" s="40">
        <v>-23</v>
      </c>
      <c r="AB49" s="41">
        <v>0</v>
      </c>
    </row>
    <row r="50" spans="2:28" ht="17.25" thickTop="1" thickBot="1" x14ac:dyDescent="0.3">
      <c r="B50" s="42" t="str">
        <f t="shared" si="1"/>
        <v>12.04.2023</v>
      </c>
      <c r="C50" s="73">
        <f t="shared" si="2"/>
        <v>-332</v>
      </c>
      <c r="D50" s="74"/>
      <c r="E50" s="39">
        <v>-26</v>
      </c>
      <c r="F50" s="40">
        <v>-16</v>
      </c>
      <c r="G50" s="40">
        <v>0</v>
      </c>
      <c r="H50" s="40">
        <v>-15</v>
      </c>
      <c r="I50" s="40">
        <v>-35</v>
      </c>
      <c r="J50" s="40">
        <v>-35</v>
      </c>
      <c r="K50" s="40">
        <v>-10</v>
      </c>
      <c r="L50" s="40">
        <v>-21</v>
      </c>
      <c r="M50" s="40">
        <v>-22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-14</v>
      </c>
      <c r="T50" s="40">
        <v>-41</v>
      </c>
      <c r="U50" s="40">
        <v>-54</v>
      </c>
      <c r="V50" s="40">
        <v>-43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13.04.2023</v>
      </c>
      <c r="C51" s="73">
        <f t="shared" si="2"/>
        <v>-385</v>
      </c>
      <c r="D51" s="74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-16</v>
      </c>
      <c r="O51" s="40">
        <v>-36</v>
      </c>
      <c r="P51" s="40">
        <v>-21</v>
      </c>
      <c r="Q51" s="40">
        <v>-21</v>
      </c>
      <c r="R51" s="40">
        <v>-21</v>
      </c>
      <c r="S51" s="40">
        <v>-21</v>
      </c>
      <c r="T51" s="40">
        <v>-21</v>
      </c>
      <c r="U51" s="40">
        <v>-49</v>
      </c>
      <c r="V51" s="40">
        <v>-58</v>
      </c>
      <c r="W51" s="40">
        <v>-45</v>
      </c>
      <c r="X51" s="40">
        <v>-40</v>
      </c>
      <c r="Y51" s="40">
        <v>-7</v>
      </c>
      <c r="Z51" s="40">
        <v>0</v>
      </c>
      <c r="AA51" s="40">
        <v>-15</v>
      </c>
      <c r="AB51" s="41">
        <v>-14</v>
      </c>
    </row>
    <row r="52" spans="2:28" ht="17.25" thickTop="1" thickBot="1" x14ac:dyDescent="0.3">
      <c r="B52" s="42" t="str">
        <f t="shared" si="1"/>
        <v>14.04.2023</v>
      </c>
      <c r="C52" s="73">
        <f t="shared" si="2"/>
        <v>-143</v>
      </c>
      <c r="D52" s="74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-18</v>
      </c>
      <c r="R52" s="40">
        <v>0</v>
      </c>
      <c r="S52" s="40">
        <v>0</v>
      </c>
      <c r="T52" s="40">
        <v>0</v>
      </c>
      <c r="U52" s="40">
        <v>-24</v>
      </c>
      <c r="V52" s="40">
        <v>-59</v>
      </c>
      <c r="W52" s="40">
        <v>-42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15.04.2023</v>
      </c>
      <c r="C53" s="73">
        <f t="shared" si="2"/>
        <v>-27</v>
      </c>
      <c r="D53" s="74"/>
      <c r="E53" s="39">
        <v>0</v>
      </c>
      <c r="F53" s="40">
        <v>-12</v>
      </c>
      <c r="G53" s="40">
        <v>-12</v>
      </c>
      <c r="H53" s="40">
        <v>0</v>
      </c>
      <c r="I53" s="40">
        <v>0</v>
      </c>
      <c r="J53" s="40">
        <v>0</v>
      </c>
      <c r="K53" s="40">
        <v>-3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16.04.2023</v>
      </c>
      <c r="C54" s="73">
        <f t="shared" si="2"/>
        <v>-148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-15</v>
      </c>
      <c r="K54" s="40">
        <v>-2</v>
      </c>
      <c r="L54" s="40">
        <v>0</v>
      </c>
      <c r="M54" s="40">
        <v>0</v>
      </c>
      <c r="N54" s="40">
        <v>0</v>
      </c>
      <c r="O54" s="40">
        <v>-17</v>
      </c>
      <c r="P54" s="40">
        <v>-61</v>
      </c>
      <c r="Q54" s="40">
        <v>-26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-18</v>
      </c>
      <c r="Z54" s="40">
        <v>0</v>
      </c>
      <c r="AA54" s="40">
        <v>-9</v>
      </c>
      <c r="AB54" s="41">
        <v>0</v>
      </c>
    </row>
    <row r="55" spans="2:28" ht="17.25" thickTop="1" thickBot="1" x14ac:dyDescent="0.3">
      <c r="B55" s="42" t="str">
        <f t="shared" si="1"/>
        <v>17.04.2023</v>
      </c>
      <c r="C55" s="73">
        <f t="shared" si="2"/>
        <v>-334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-27</v>
      </c>
      <c r="K55" s="40">
        <v>-10</v>
      </c>
      <c r="L55" s="40">
        <v>0</v>
      </c>
      <c r="M55" s="40">
        <v>-21</v>
      </c>
      <c r="N55" s="40">
        <v>-32</v>
      </c>
      <c r="O55" s="40">
        <v>0</v>
      </c>
      <c r="P55" s="40">
        <v>-20</v>
      </c>
      <c r="Q55" s="40">
        <v>-27</v>
      </c>
      <c r="R55" s="40">
        <v>-61</v>
      </c>
      <c r="S55" s="40">
        <v>-11</v>
      </c>
      <c r="T55" s="40">
        <v>-57</v>
      </c>
      <c r="U55" s="40">
        <v>-57</v>
      </c>
      <c r="V55" s="40">
        <v>-11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18.04.2023</v>
      </c>
      <c r="C56" s="73">
        <f t="shared" si="2"/>
        <v>-448</v>
      </c>
      <c r="D56" s="74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-28</v>
      </c>
      <c r="P56" s="40">
        <v>-40</v>
      </c>
      <c r="Q56" s="40">
        <v>-37</v>
      </c>
      <c r="R56" s="40">
        <v>-37</v>
      </c>
      <c r="S56" s="40">
        <v>-57</v>
      </c>
      <c r="T56" s="40">
        <v>-60</v>
      </c>
      <c r="U56" s="40">
        <v>-22</v>
      </c>
      <c r="V56" s="40">
        <v>-46</v>
      </c>
      <c r="W56" s="40">
        <v>-63</v>
      </c>
      <c r="X56" s="40">
        <v>-18</v>
      </c>
      <c r="Y56" s="40">
        <v>-22</v>
      </c>
      <c r="Z56" s="40">
        <v>-18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19.04.2023</v>
      </c>
      <c r="C57" s="73">
        <f t="shared" si="2"/>
        <v>-387</v>
      </c>
      <c r="D57" s="74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-21</v>
      </c>
      <c r="P57" s="40">
        <v>-40</v>
      </c>
      <c r="Q57" s="40">
        <v>-40</v>
      </c>
      <c r="R57" s="40">
        <v>-46</v>
      </c>
      <c r="S57" s="40">
        <v>-44</v>
      </c>
      <c r="T57" s="40">
        <v>-62</v>
      </c>
      <c r="U57" s="40">
        <v>-38</v>
      </c>
      <c r="V57" s="40">
        <v>-40</v>
      </c>
      <c r="W57" s="40">
        <v>-40</v>
      </c>
      <c r="X57" s="40">
        <v>0</v>
      </c>
      <c r="Y57" s="40">
        <v>-16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20.04.2023</v>
      </c>
      <c r="C58" s="73">
        <f t="shared" si="2"/>
        <v>-510</v>
      </c>
      <c r="D58" s="74"/>
      <c r="E58" s="39">
        <v>0</v>
      </c>
      <c r="F58" s="40">
        <v>0</v>
      </c>
      <c r="G58" s="40">
        <v>-11</v>
      </c>
      <c r="H58" s="40">
        <v>-35</v>
      </c>
      <c r="I58" s="40">
        <v>0</v>
      </c>
      <c r="J58" s="40">
        <v>-20</v>
      </c>
      <c r="K58" s="40">
        <v>-10</v>
      </c>
      <c r="L58" s="40">
        <v>0</v>
      </c>
      <c r="M58" s="40">
        <v>-25</v>
      </c>
      <c r="N58" s="40">
        <v>-30</v>
      </c>
      <c r="O58" s="40">
        <v>-62</v>
      </c>
      <c r="P58" s="40">
        <v>-62</v>
      </c>
      <c r="Q58" s="40">
        <v>-55</v>
      </c>
      <c r="R58" s="40">
        <v>-24</v>
      </c>
      <c r="S58" s="40">
        <v>-33</v>
      </c>
      <c r="T58" s="40">
        <v>-29</v>
      </c>
      <c r="U58" s="40">
        <v>-20</v>
      </c>
      <c r="V58" s="40">
        <v>-40</v>
      </c>
      <c r="W58" s="40">
        <v>-15</v>
      </c>
      <c r="X58" s="40">
        <v>0</v>
      </c>
      <c r="Y58" s="40">
        <v>0</v>
      </c>
      <c r="Z58" s="40">
        <v>0</v>
      </c>
      <c r="AA58" s="40">
        <v>-28</v>
      </c>
      <c r="AB58" s="41">
        <v>-11</v>
      </c>
    </row>
    <row r="59" spans="2:28" ht="17.25" thickTop="1" thickBot="1" x14ac:dyDescent="0.3">
      <c r="B59" s="42" t="str">
        <f t="shared" si="1"/>
        <v>21.04.2023</v>
      </c>
      <c r="C59" s="73">
        <f t="shared" si="2"/>
        <v>-880</v>
      </c>
      <c r="D59" s="74"/>
      <c r="E59" s="39">
        <v>0</v>
      </c>
      <c r="F59" s="40">
        <v>-11</v>
      </c>
      <c r="G59" s="40">
        <v>-8</v>
      </c>
      <c r="H59" s="40">
        <v>-35</v>
      </c>
      <c r="I59" s="40">
        <v>-35</v>
      </c>
      <c r="J59" s="40">
        <v>-35</v>
      </c>
      <c r="K59" s="40">
        <v>-10</v>
      </c>
      <c r="L59" s="40">
        <v>-12</v>
      </c>
      <c r="M59" s="40">
        <v>-26</v>
      </c>
      <c r="N59" s="40">
        <v>-40</v>
      </c>
      <c r="O59" s="40">
        <v>-38</v>
      </c>
      <c r="P59" s="40">
        <v>-44</v>
      </c>
      <c r="Q59" s="40">
        <v>-37</v>
      </c>
      <c r="R59" s="40">
        <v>-30</v>
      </c>
      <c r="S59" s="40">
        <v>-62</v>
      </c>
      <c r="T59" s="40">
        <v>-62</v>
      </c>
      <c r="U59" s="40">
        <v>-62</v>
      </c>
      <c r="V59" s="40">
        <v>-62</v>
      </c>
      <c r="W59" s="40">
        <v>-46</v>
      </c>
      <c r="X59" s="40">
        <v>-49</v>
      </c>
      <c r="Y59" s="40">
        <v>-52</v>
      </c>
      <c r="Z59" s="40">
        <v>-51</v>
      </c>
      <c r="AA59" s="40">
        <v>-37</v>
      </c>
      <c r="AB59" s="41">
        <v>-36</v>
      </c>
    </row>
    <row r="60" spans="2:28" ht="17.25" thickTop="1" thickBot="1" x14ac:dyDescent="0.3">
      <c r="B60" s="42" t="str">
        <f t="shared" si="1"/>
        <v>22.04.2023</v>
      </c>
      <c r="C60" s="73">
        <f t="shared" si="2"/>
        <v>-1264</v>
      </c>
      <c r="D60" s="74"/>
      <c r="E60" s="39">
        <v>-42</v>
      </c>
      <c r="F60" s="40">
        <v>-35</v>
      </c>
      <c r="G60" s="40">
        <v>-35</v>
      </c>
      <c r="H60" s="40">
        <v>-35</v>
      </c>
      <c r="I60" s="40">
        <v>-35</v>
      </c>
      <c r="J60" s="40">
        <v>-35</v>
      </c>
      <c r="K60" s="40">
        <v>-25</v>
      </c>
      <c r="L60" s="40">
        <v>-37</v>
      </c>
      <c r="M60" s="40">
        <v>-36</v>
      </c>
      <c r="N60" s="40">
        <v>-67</v>
      </c>
      <c r="O60" s="40">
        <v>-67</v>
      </c>
      <c r="P60" s="40">
        <v>-67</v>
      </c>
      <c r="Q60" s="40">
        <v>-68</v>
      </c>
      <c r="R60" s="40">
        <v>-70</v>
      </c>
      <c r="S60" s="40">
        <v>-72</v>
      </c>
      <c r="T60" s="40">
        <v>-71</v>
      </c>
      <c r="U60" s="40">
        <v>-54</v>
      </c>
      <c r="V60" s="40">
        <v>-54</v>
      </c>
      <c r="W60" s="40">
        <v>-54</v>
      </c>
      <c r="X60" s="40">
        <v>-44</v>
      </c>
      <c r="Y60" s="40">
        <v>-66</v>
      </c>
      <c r="Z60" s="40">
        <v>-52</v>
      </c>
      <c r="AA60" s="40">
        <v>-82</v>
      </c>
      <c r="AB60" s="41">
        <v>-61</v>
      </c>
    </row>
    <row r="61" spans="2:28" ht="17.25" thickTop="1" thickBot="1" x14ac:dyDescent="0.3">
      <c r="B61" s="42" t="str">
        <f t="shared" si="1"/>
        <v>23.04.2023</v>
      </c>
      <c r="C61" s="73">
        <f t="shared" si="2"/>
        <v>-1386</v>
      </c>
      <c r="D61" s="74"/>
      <c r="E61" s="39">
        <v>-40</v>
      </c>
      <c r="F61" s="40">
        <v>-35</v>
      </c>
      <c r="G61" s="40">
        <v>-35</v>
      </c>
      <c r="H61" s="40">
        <v>-35</v>
      </c>
      <c r="I61" s="40">
        <v>-35</v>
      </c>
      <c r="J61" s="40">
        <v>-35</v>
      </c>
      <c r="K61" s="40">
        <v>-10</v>
      </c>
      <c r="L61" s="40">
        <v>0</v>
      </c>
      <c r="M61" s="40">
        <v>-59</v>
      </c>
      <c r="N61" s="40">
        <v>-52</v>
      </c>
      <c r="O61" s="40">
        <v>-74</v>
      </c>
      <c r="P61" s="40">
        <v>-74</v>
      </c>
      <c r="Q61" s="40">
        <v>-74</v>
      </c>
      <c r="R61" s="40">
        <v>-74</v>
      </c>
      <c r="S61" s="40">
        <v>-74</v>
      </c>
      <c r="T61" s="40">
        <v>-76</v>
      </c>
      <c r="U61" s="40">
        <v>-62</v>
      </c>
      <c r="V61" s="40">
        <v>-62</v>
      </c>
      <c r="W61" s="40">
        <v>-83</v>
      </c>
      <c r="X61" s="40">
        <v>-84</v>
      </c>
      <c r="Y61" s="40">
        <v>-80</v>
      </c>
      <c r="Z61" s="40">
        <v>-80</v>
      </c>
      <c r="AA61" s="40">
        <v>-92</v>
      </c>
      <c r="AB61" s="41">
        <v>-61</v>
      </c>
    </row>
    <row r="62" spans="2:28" ht="17.25" thickTop="1" thickBot="1" x14ac:dyDescent="0.3">
      <c r="B62" s="42" t="str">
        <f t="shared" si="1"/>
        <v>24.04.2023</v>
      </c>
      <c r="C62" s="73">
        <f t="shared" si="2"/>
        <v>-443</v>
      </c>
      <c r="D62" s="74"/>
      <c r="E62" s="39">
        <v>-20</v>
      </c>
      <c r="F62" s="40">
        <v>-35</v>
      </c>
      <c r="G62" s="40">
        <v>-35</v>
      </c>
      <c r="H62" s="40">
        <v>-35</v>
      </c>
      <c r="I62" s="40">
        <v>-35</v>
      </c>
      <c r="J62" s="40">
        <v>-35</v>
      </c>
      <c r="K62" s="40">
        <v>-10</v>
      </c>
      <c r="L62" s="40">
        <v>0</v>
      </c>
      <c r="M62" s="40">
        <v>-15</v>
      </c>
      <c r="N62" s="40">
        <v>-43</v>
      </c>
      <c r="O62" s="40">
        <v>-40</v>
      </c>
      <c r="P62" s="40">
        <v>-35</v>
      </c>
      <c r="Q62" s="40">
        <v>-21</v>
      </c>
      <c r="R62" s="40">
        <v>-21</v>
      </c>
      <c r="S62" s="40">
        <v>-21</v>
      </c>
      <c r="T62" s="40">
        <v>-21</v>
      </c>
      <c r="U62" s="40">
        <v>-21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25.04.2023</v>
      </c>
      <c r="C63" s="73">
        <f t="shared" si="2"/>
        <v>-169</v>
      </c>
      <c r="D63" s="74"/>
      <c r="E63" s="39">
        <v>0</v>
      </c>
      <c r="F63" s="40">
        <v>-10</v>
      </c>
      <c r="G63" s="40">
        <v>-35</v>
      </c>
      <c r="H63" s="40">
        <v>-35</v>
      </c>
      <c r="I63" s="40">
        <v>-35</v>
      </c>
      <c r="J63" s="40">
        <v>-35</v>
      </c>
      <c r="K63" s="40">
        <v>-10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-9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26.04.2023</v>
      </c>
      <c r="C64" s="73">
        <f t="shared" si="2"/>
        <v>-120</v>
      </c>
      <c r="D64" s="74"/>
      <c r="E64" s="39">
        <v>0</v>
      </c>
      <c r="F64" s="40">
        <v>-30</v>
      </c>
      <c r="G64" s="40">
        <v>-35</v>
      </c>
      <c r="H64" s="40">
        <v>-35</v>
      </c>
      <c r="I64" s="40">
        <v>-20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1">
        <v>0</v>
      </c>
    </row>
    <row r="65" spans="2:28" ht="17.25" thickTop="1" thickBot="1" x14ac:dyDescent="0.3">
      <c r="B65" s="42" t="str">
        <f t="shared" si="1"/>
        <v>27.04.2023</v>
      </c>
      <c r="C65" s="73">
        <f t="shared" si="2"/>
        <v>-562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-16</v>
      </c>
      <c r="N65" s="40">
        <v>-62</v>
      </c>
      <c r="O65" s="40">
        <v>-62</v>
      </c>
      <c r="P65" s="40">
        <v>-62</v>
      </c>
      <c r="Q65" s="40">
        <v>-40</v>
      </c>
      <c r="R65" s="40">
        <v>-40</v>
      </c>
      <c r="S65" s="40">
        <v>-40</v>
      </c>
      <c r="T65" s="40">
        <v>-40</v>
      </c>
      <c r="U65" s="40">
        <v>-40</v>
      </c>
      <c r="V65" s="40">
        <v>-62</v>
      </c>
      <c r="W65" s="40">
        <v>-62</v>
      </c>
      <c r="X65" s="40">
        <v>-36</v>
      </c>
      <c r="Y65" s="40">
        <v>0</v>
      </c>
      <c r="Z65" s="40">
        <v>0</v>
      </c>
      <c r="AA65" s="40">
        <v>0</v>
      </c>
      <c r="AB65" s="41">
        <v>0</v>
      </c>
    </row>
    <row r="66" spans="2:28" ht="17.25" thickTop="1" thickBot="1" x14ac:dyDescent="0.3">
      <c r="B66" s="42" t="str">
        <f t="shared" si="1"/>
        <v>28.04.2023</v>
      </c>
      <c r="C66" s="73">
        <f t="shared" si="2"/>
        <v>-561</v>
      </c>
      <c r="D66" s="74"/>
      <c r="E66" s="39">
        <v>0</v>
      </c>
      <c r="F66" s="40">
        <v>0</v>
      </c>
      <c r="G66" s="40">
        <v>0</v>
      </c>
      <c r="H66" s="40">
        <v>0</v>
      </c>
      <c r="I66" s="40">
        <v>-29</v>
      </c>
      <c r="J66" s="40">
        <v>-17</v>
      </c>
      <c r="K66" s="40">
        <v>0</v>
      </c>
      <c r="L66" s="40">
        <v>0</v>
      </c>
      <c r="M66" s="40">
        <v>-23</v>
      </c>
      <c r="N66" s="40">
        <v>-61</v>
      </c>
      <c r="O66" s="40">
        <v>-61</v>
      </c>
      <c r="P66" s="40">
        <v>-51</v>
      </c>
      <c r="Q66" s="40">
        <v>-40</v>
      </c>
      <c r="R66" s="40">
        <v>-27</v>
      </c>
      <c r="S66" s="40">
        <v>-27</v>
      </c>
      <c r="T66" s="40">
        <v>-32</v>
      </c>
      <c r="U66" s="40">
        <v>-36</v>
      </c>
      <c r="V66" s="40">
        <v>-46</v>
      </c>
      <c r="W66" s="40">
        <v>-51</v>
      </c>
      <c r="X66" s="40">
        <v>-44</v>
      </c>
      <c r="Y66" s="40">
        <v>-16</v>
      </c>
      <c r="Z66" s="40">
        <v>0</v>
      </c>
      <c r="AA66" s="40">
        <v>0</v>
      </c>
      <c r="AB66" s="41">
        <v>0</v>
      </c>
    </row>
    <row r="67" spans="2:28" ht="17.25" thickTop="1" thickBot="1" x14ac:dyDescent="0.3">
      <c r="B67" s="42" t="str">
        <f t="shared" si="1"/>
        <v>29.04.2023</v>
      </c>
      <c r="C67" s="73">
        <f t="shared" si="2"/>
        <v>-407</v>
      </c>
      <c r="D67" s="74"/>
      <c r="E67" s="39">
        <v>0</v>
      </c>
      <c r="F67" s="40">
        <v>0</v>
      </c>
      <c r="G67" s="40">
        <v>-26</v>
      </c>
      <c r="H67" s="40">
        <v>-35</v>
      </c>
      <c r="I67" s="40">
        <v>-35</v>
      </c>
      <c r="J67" s="40">
        <v>-35</v>
      </c>
      <c r="K67" s="40">
        <v>-30</v>
      </c>
      <c r="L67" s="40">
        <v>-55</v>
      </c>
      <c r="M67" s="40">
        <v>-27</v>
      </c>
      <c r="N67" s="40">
        <v>0</v>
      </c>
      <c r="O67" s="40">
        <v>-23</v>
      </c>
      <c r="P67" s="40">
        <v>-40</v>
      </c>
      <c r="Q67" s="40">
        <v>-36</v>
      </c>
      <c r="R67" s="40">
        <v>-35</v>
      </c>
      <c r="S67" s="40">
        <v>-22</v>
      </c>
      <c r="T67" s="40">
        <v>-8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1">
        <v>0</v>
      </c>
    </row>
    <row r="68" spans="2:28" ht="17.25" thickTop="1" thickBot="1" x14ac:dyDescent="0.3">
      <c r="B68" s="42" t="str">
        <f t="shared" si="1"/>
        <v>30.04.2023</v>
      </c>
      <c r="C68" s="73">
        <f t="shared" si="2"/>
        <v>-954</v>
      </c>
      <c r="D68" s="74"/>
      <c r="E68" s="39">
        <v>-30</v>
      </c>
      <c r="F68" s="40">
        <v>-50</v>
      </c>
      <c r="G68" s="40">
        <v>-35</v>
      </c>
      <c r="H68" s="40">
        <v>-35</v>
      </c>
      <c r="I68" s="40">
        <v>-35</v>
      </c>
      <c r="J68" s="40">
        <v>-18</v>
      </c>
      <c r="K68" s="40">
        <v>-17</v>
      </c>
      <c r="L68" s="40">
        <v>-62</v>
      </c>
      <c r="M68" s="40">
        <v>-45</v>
      </c>
      <c r="N68" s="40">
        <v>-62</v>
      </c>
      <c r="O68" s="40">
        <v>-44</v>
      </c>
      <c r="P68" s="40">
        <v>-44</v>
      </c>
      <c r="Q68" s="40">
        <v>-44</v>
      </c>
      <c r="R68" s="40">
        <v>-62</v>
      </c>
      <c r="S68" s="40">
        <v>-40</v>
      </c>
      <c r="T68" s="40">
        <v>-36</v>
      </c>
      <c r="U68" s="40">
        <v>-33</v>
      </c>
      <c r="V68" s="40">
        <v>-33</v>
      </c>
      <c r="W68" s="40">
        <v>-40</v>
      </c>
      <c r="X68" s="40">
        <v>-44</v>
      </c>
      <c r="Y68" s="40">
        <v>-44</v>
      </c>
      <c r="Z68" s="40">
        <v>-22</v>
      </c>
      <c r="AA68" s="40">
        <v>-40</v>
      </c>
      <c r="AB68" s="41">
        <v>-39</v>
      </c>
    </row>
    <row r="69" spans="2:28" ht="16.5" thickTop="1" x14ac:dyDescent="0.25">
      <c r="B69" s="43" t="str">
        <f t="shared" si="1"/>
        <v>31.04.2023</v>
      </c>
      <c r="C69" s="75">
        <f>SUM(E69:AB69)</f>
        <v>0</v>
      </c>
      <c r="D69" s="76"/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01.04.2023</v>
      </c>
      <c r="C74" s="48">
        <f>SUMIF(E74:AB74,"&gt;0")</f>
        <v>269</v>
      </c>
      <c r="D74" s="49">
        <f>SUMIF(E74:AB74,"&lt;0")</f>
        <v>-765</v>
      </c>
      <c r="E74" s="50">
        <f>E4+E39</f>
        <v>-13</v>
      </c>
      <c r="F74" s="51">
        <f t="shared" ref="F74:AB74" si="3">F4+F39</f>
        <v>-28</v>
      </c>
      <c r="G74" s="51">
        <f t="shared" si="3"/>
        <v>-18</v>
      </c>
      <c r="H74" s="51">
        <f t="shared" si="3"/>
        <v>-56</v>
      </c>
      <c r="I74" s="51">
        <f t="shared" si="3"/>
        <v>-40</v>
      </c>
      <c r="J74" s="51">
        <f t="shared" si="3"/>
        <v>0</v>
      </c>
      <c r="K74" s="51">
        <f t="shared" si="3"/>
        <v>-17</v>
      </c>
      <c r="L74" s="51">
        <f t="shared" si="3"/>
        <v>-53</v>
      </c>
      <c r="M74" s="51">
        <f t="shared" si="3"/>
        <v>-52</v>
      </c>
      <c r="N74" s="51">
        <f t="shared" si="3"/>
        <v>-37</v>
      </c>
      <c r="O74" s="51">
        <f t="shared" si="3"/>
        <v>-73</v>
      </c>
      <c r="P74" s="51">
        <f t="shared" si="3"/>
        <v>-25</v>
      </c>
      <c r="Q74" s="51">
        <f t="shared" si="3"/>
        <v>80</v>
      </c>
      <c r="R74" s="52">
        <f t="shared" si="3"/>
        <v>97</v>
      </c>
      <c r="S74" s="53">
        <f t="shared" si="3"/>
        <v>70</v>
      </c>
      <c r="T74" s="40">
        <f t="shared" si="3"/>
        <v>22</v>
      </c>
      <c r="U74" s="40">
        <f t="shared" si="3"/>
        <v>0</v>
      </c>
      <c r="V74" s="40">
        <f t="shared" si="3"/>
        <v>-53</v>
      </c>
      <c r="W74" s="40">
        <f t="shared" si="3"/>
        <v>-62</v>
      </c>
      <c r="X74" s="40">
        <f t="shared" si="3"/>
        <v>-70</v>
      </c>
      <c r="Y74" s="40">
        <f t="shared" si="3"/>
        <v>-27</v>
      </c>
      <c r="Z74" s="40">
        <f t="shared" si="3"/>
        <v>-58</v>
      </c>
      <c r="AA74" s="40">
        <f t="shared" si="3"/>
        <v>-52</v>
      </c>
      <c r="AB74" s="41">
        <f t="shared" si="3"/>
        <v>-31</v>
      </c>
    </row>
    <row r="75" spans="2:28" ht="17.25" thickTop="1" thickBot="1" x14ac:dyDescent="0.3">
      <c r="B75" s="42" t="str">
        <f t="shared" ref="B75:B104" si="4">B40</f>
        <v>02.04.2023</v>
      </c>
      <c r="C75" s="48">
        <f t="shared" ref="C75:C104" si="5">SUMIF(E75:AB75,"&gt;0")</f>
        <v>0</v>
      </c>
      <c r="D75" s="49">
        <f t="shared" ref="D75:D104" si="6">SUMIF(E75:AB75,"&lt;0")</f>
        <v>-492</v>
      </c>
      <c r="E75" s="54">
        <f t="shared" ref="E75:AB85" si="7">E5+E40</f>
        <v>0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0</v>
      </c>
      <c r="N75" s="40">
        <f t="shared" si="7"/>
        <v>-25</v>
      </c>
      <c r="O75" s="40">
        <f t="shared" si="7"/>
        <v>0</v>
      </c>
      <c r="P75" s="40">
        <f t="shared" si="7"/>
        <v>-7</v>
      </c>
      <c r="Q75" s="40">
        <f t="shared" si="7"/>
        <v>-34</v>
      </c>
      <c r="R75" s="40">
        <f t="shared" si="7"/>
        <v>-53</v>
      </c>
      <c r="S75" s="40">
        <f t="shared" si="7"/>
        <v>-62</v>
      </c>
      <c r="T75" s="40">
        <f t="shared" si="7"/>
        <v>-31</v>
      </c>
      <c r="U75" s="40">
        <f t="shared" si="7"/>
        <v>-31</v>
      </c>
      <c r="V75" s="40">
        <f t="shared" si="7"/>
        <v>-48</v>
      </c>
      <c r="W75" s="40">
        <f t="shared" si="7"/>
        <v>-47</v>
      </c>
      <c r="X75" s="40">
        <f t="shared" si="7"/>
        <v>-51</v>
      </c>
      <c r="Y75" s="40">
        <f t="shared" si="7"/>
        <v>-4</v>
      </c>
      <c r="Z75" s="40">
        <f t="shared" si="7"/>
        <v>-32</v>
      </c>
      <c r="AA75" s="40">
        <f t="shared" si="7"/>
        <v>-38</v>
      </c>
      <c r="AB75" s="41">
        <f t="shared" si="7"/>
        <v>-29</v>
      </c>
    </row>
    <row r="76" spans="2:28" ht="17.25" thickTop="1" thickBot="1" x14ac:dyDescent="0.3">
      <c r="B76" s="42" t="str">
        <f t="shared" si="4"/>
        <v>03.04.2023</v>
      </c>
      <c r="C76" s="48">
        <f t="shared" si="5"/>
        <v>230</v>
      </c>
      <c r="D76" s="49">
        <f t="shared" si="6"/>
        <v>-273</v>
      </c>
      <c r="E76" s="54">
        <f t="shared" si="7"/>
        <v>-11</v>
      </c>
      <c r="F76" s="40">
        <f t="shared" si="7"/>
        <v>-35</v>
      </c>
      <c r="G76" s="40">
        <f t="shared" si="7"/>
        <v>-35</v>
      </c>
      <c r="H76" s="40">
        <f t="shared" si="7"/>
        <v>-35</v>
      </c>
      <c r="I76" s="40">
        <f t="shared" si="7"/>
        <v>-35</v>
      </c>
      <c r="J76" s="40">
        <f t="shared" si="7"/>
        <v>-35</v>
      </c>
      <c r="K76" s="40">
        <f t="shared" si="7"/>
        <v>-10</v>
      </c>
      <c r="L76" s="40">
        <f t="shared" si="7"/>
        <v>0</v>
      </c>
      <c r="M76" s="40">
        <f t="shared" si="7"/>
        <v>-16</v>
      </c>
      <c r="N76" s="40">
        <f t="shared" si="7"/>
        <v>-28</v>
      </c>
      <c r="O76" s="40">
        <f t="shared" si="7"/>
        <v>0</v>
      </c>
      <c r="P76" s="40">
        <f t="shared" si="7"/>
        <v>38</v>
      </c>
      <c r="Q76" s="40">
        <f t="shared" si="7"/>
        <v>48</v>
      </c>
      <c r="R76" s="40">
        <f t="shared" si="7"/>
        <v>34</v>
      </c>
      <c r="S76" s="40">
        <f t="shared" si="7"/>
        <v>22</v>
      </c>
      <c r="T76" s="40">
        <f t="shared" si="7"/>
        <v>21</v>
      </c>
      <c r="U76" s="40">
        <f t="shared" si="7"/>
        <v>26</v>
      </c>
      <c r="V76" s="40">
        <f t="shared" si="7"/>
        <v>20</v>
      </c>
      <c r="W76" s="40">
        <f t="shared" si="7"/>
        <v>0</v>
      </c>
      <c r="X76" s="40">
        <f t="shared" si="7"/>
        <v>0</v>
      </c>
      <c r="Y76" s="40">
        <f t="shared" si="7"/>
        <v>21</v>
      </c>
      <c r="Z76" s="40">
        <f t="shared" si="7"/>
        <v>0</v>
      </c>
      <c r="AA76" s="40">
        <f t="shared" si="7"/>
        <v>-10</v>
      </c>
      <c r="AB76" s="41">
        <f t="shared" si="7"/>
        <v>-23</v>
      </c>
    </row>
    <row r="77" spans="2:28" ht="17.25" thickTop="1" thickBot="1" x14ac:dyDescent="0.3">
      <c r="B77" s="42" t="str">
        <f t="shared" si="4"/>
        <v>04.04.2023</v>
      </c>
      <c r="C77" s="48">
        <f t="shared" si="5"/>
        <v>0</v>
      </c>
      <c r="D77" s="49">
        <f t="shared" si="6"/>
        <v>-763</v>
      </c>
      <c r="E77" s="54">
        <f t="shared" si="7"/>
        <v>-28</v>
      </c>
      <c r="F77" s="40">
        <f t="shared" si="7"/>
        <v>-35</v>
      </c>
      <c r="G77" s="40">
        <f t="shared" si="7"/>
        <v>-35</v>
      </c>
      <c r="H77" s="40">
        <f t="shared" si="7"/>
        <v>-35</v>
      </c>
      <c r="I77" s="40">
        <f t="shared" si="7"/>
        <v>-9</v>
      </c>
      <c r="J77" s="40">
        <f t="shared" si="7"/>
        <v>-16</v>
      </c>
      <c r="K77" s="40">
        <f t="shared" si="7"/>
        <v>-30</v>
      </c>
      <c r="L77" s="40">
        <f t="shared" si="7"/>
        <v>-10</v>
      </c>
      <c r="M77" s="40">
        <f t="shared" si="7"/>
        <v>-20</v>
      </c>
      <c r="N77" s="40">
        <f t="shared" si="7"/>
        <v>-20</v>
      </c>
      <c r="O77" s="40">
        <f t="shared" si="7"/>
        <v>-41</v>
      </c>
      <c r="P77" s="40">
        <f t="shared" si="7"/>
        <v>-60</v>
      </c>
      <c r="Q77" s="40">
        <f t="shared" si="7"/>
        <v>-51</v>
      </c>
      <c r="R77" s="40">
        <f t="shared" si="7"/>
        <v>-54</v>
      </c>
      <c r="S77" s="40">
        <f t="shared" si="7"/>
        <v>-60</v>
      </c>
      <c r="T77" s="40">
        <f t="shared" si="7"/>
        <v>-71</v>
      </c>
      <c r="U77" s="40">
        <f t="shared" si="7"/>
        <v>-51</v>
      </c>
      <c r="V77" s="40">
        <f t="shared" si="7"/>
        <v>-15</v>
      </c>
      <c r="W77" s="40">
        <f t="shared" si="7"/>
        <v>0</v>
      </c>
      <c r="X77" s="40">
        <f t="shared" si="7"/>
        <v>-25</v>
      </c>
      <c r="Y77" s="40">
        <f t="shared" si="7"/>
        <v>-52</v>
      </c>
      <c r="Z77" s="40">
        <f t="shared" si="7"/>
        <v>-45</v>
      </c>
      <c r="AA77" s="40">
        <f t="shared" si="7"/>
        <v>0</v>
      </c>
      <c r="AB77" s="41">
        <f t="shared" si="7"/>
        <v>0</v>
      </c>
    </row>
    <row r="78" spans="2:28" ht="17.25" thickTop="1" thickBot="1" x14ac:dyDescent="0.3">
      <c r="B78" s="42" t="str">
        <f t="shared" si="4"/>
        <v>05.04.2023</v>
      </c>
      <c r="C78" s="48">
        <f t="shared" si="5"/>
        <v>213</v>
      </c>
      <c r="D78" s="49">
        <f t="shared" si="6"/>
        <v>-28</v>
      </c>
      <c r="E78" s="54">
        <f t="shared" si="7"/>
        <v>0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5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49</v>
      </c>
      <c r="N78" s="40">
        <f t="shared" si="7"/>
        <v>18</v>
      </c>
      <c r="O78" s="40">
        <f t="shared" si="7"/>
        <v>0</v>
      </c>
      <c r="P78" s="40">
        <f t="shared" si="7"/>
        <v>0</v>
      </c>
      <c r="Q78" s="40">
        <f t="shared" si="7"/>
        <v>0</v>
      </c>
      <c r="R78" s="40">
        <f t="shared" si="7"/>
        <v>0</v>
      </c>
      <c r="S78" s="40">
        <f t="shared" si="7"/>
        <v>0</v>
      </c>
      <c r="T78" s="40">
        <f t="shared" si="7"/>
        <v>10</v>
      </c>
      <c r="U78" s="40">
        <f t="shared" si="7"/>
        <v>31</v>
      </c>
      <c r="V78" s="40">
        <f t="shared" si="7"/>
        <v>52</v>
      </c>
      <c r="W78" s="40">
        <f t="shared" si="7"/>
        <v>0</v>
      </c>
      <c r="X78" s="40">
        <f t="shared" si="7"/>
        <v>-20</v>
      </c>
      <c r="Y78" s="40">
        <f t="shared" si="7"/>
        <v>-8</v>
      </c>
      <c r="Z78" s="40">
        <f t="shared" si="7"/>
        <v>0</v>
      </c>
      <c r="AA78" s="40">
        <f t="shared" si="7"/>
        <v>13</v>
      </c>
      <c r="AB78" s="41">
        <f t="shared" si="7"/>
        <v>40</v>
      </c>
    </row>
    <row r="79" spans="2:28" ht="17.25" thickTop="1" thickBot="1" x14ac:dyDescent="0.3">
      <c r="B79" s="42" t="str">
        <f t="shared" si="4"/>
        <v>06.04.2023</v>
      </c>
      <c r="C79" s="48">
        <f t="shared" si="5"/>
        <v>657</v>
      </c>
      <c r="D79" s="49">
        <f t="shared" si="6"/>
        <v>-6</v>
      </c>
      <c r="E79" s="54">
        <f t="shared" si="7"/>
        <v>39</v>
      </c>
      <c r="F79" s="40">
        <f t="shared" si="7"/>
        <v>41</v>
      </c>
      <c r="G79" s="40">
        <f t="shared" si="7"/>
        <v>15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-6</v>
      </c>
      <c r="L79" s="40">
        <f t="shared" si="7"/>
        <v>0</v>
      </c>
      <c r="M79" s="40">
        <f t="shared" si="7"/>
        <v>0</v>
      </c>
      <c r="N79" s="40">
        <f t="shared" si="7"/>
        <v>0</v>
      </c>
      <c r="O79" s="40">
        <f t="shared" si="7"/>
        <v>0</v>
      </c>
      <c r="P79" s="40">
        <f t="shared" si="7"/>
        <v>8</v>
      </c>
      <c r="Q79" s="40">
        <f t="shared" si="7"/>
        <v>18</v>
      </c>
      <c r="R79" s="40">
        <f t="shared" si="7"/>
        <v>18</v>
      </c>
      <c r="S79" s="40">
        <f t="shared" si="7"/>
        <v>44</v>
      </c>
      <c r="T79" s="40">
        <f t="shared" si="7"/>
        <v>70</v>
      </c>
      <c r="U79" s="40">
        <f t="shared" si="7"/>
        <v>52</v>
      </c>
      <c r="V79" s="40">
        <f t="shared" si="7"/>
        <v>28</v>
      </c>
      <c r="W79" s="40">
        <f t="shared" si="7"/>
        <v>49</v>
      </c>
      <c r="X79" s="40">
        <f t="shared" si="7"/>
        <v>60</v>
      </c>
      <c r="Y79" s="40">
        <f t="shared" si="7"/>
        <v>37</v>
      </c>
      <c r="Z79" s="40">
        <f t="shared" si="7"/>
        <v>70</v>
      </c>
      <c r="AA79" s="40">
        <f t="shared" si="7"/>
        <v>48</v>
      </c>
      <c r="AB79" s="41">
        <f t="shared" si="7"/>
        <v>60</v>
      </c>
    </row>
    <row r="80" spans="2:28" ht="17.25" thickTop="1" thickBot="1" x14ac:dyDescent="0.3">
      <c r="B80" s="42" t="str">
        <f t="shared" si="4"/>
        <v>07.04.2023</v>
      </c>
      <c r="C80" s="48">
        <f t="shared" si="5"/>
        <v>469</v>
      </c>
      <c r="D80" s="49">
        <f t="shared" si="6"/>
        <v>-31</v>
      </c>
      <c r="E80" s="54">
        <f t="shared" si="7"/>
        <v>46</v>
      </c>
      <c r="F80" s="40">
        <f t="shared" si="7"/>
        <v>53</v>
      </c>
      <c r="G80" s="40">
        <f t="shared" si="7"/>
        <v>42</v>
      </c>
      <c r="H80" s="40">
        <f t="shared" si="7"/>
        <v>28</v>
      </c>
      <c r="I80" s="40">
        <f t="shared" si="7"/>
        <v>28</v>
      </c>
      <c r="J80" s="40">
        <f t="shared" si="7"/>
        <v>4</v>
      </c>
      <c r="K80" s="40">
        <f t="shared" si="7"/>
        <v>8</v>
      </c>
      <c r="L80" s="40">
        <f t="shared" si="7"/>
        <v>40</v>
      </c>
      <c r="M80" s="40">
        <f t="shared" si="7"/>
        <v>40</v>
      </c>
      <c r="N80" s="40">
        <f t="shared" si="7"/>
        <v>53</v>
      </c>
      <c r="O80" s="40">
        <f t="shared" si="7"/>
        <v>15</v>
      </c>
      <c r="P80" s="40">
        <f t="shared" si="7"/>
        <v>12</v>
      </c>
      <c r="Q80" s="40">
        <f t="shared" si="7"/>
        <v>0</v>
      </c>
      <c r="R80" s="40">
        <f t="shared" si="7"/>
        <v>0</v>
      </c>
      <c r="S80" s="40">
        <f t="shared" si="7"/>
        <v>-8</v>
      </c>
      <c r="T80" s="40">
        <f t="shared" si="7"/>
        <v>-23</v>
      </c>
      <c r="U80" s="40">
        <f t="shared" si="7"/>
        <v>0</v>
      </c>
      <c r="V80" s="40">
        <f t="shared" si="7"/>
        <v>0</v>
      </c>
      <c r="W80" s="40">
        <f t="shared" si="7"/>
        <v>7</v>
      </c>
      <c r="X80" s="40">
        <f t="shared" si="7"/>
        <v>0</v>
      </c>
      <c r="Y80" s="40">
        <f t="shared" si="7"/>
        <v>0</v>
      </c>
      <c r="Z80" s="40">
        <f t="shared" si="7"/>
        <v>0</v>
      </c>
      <c r="AA80" s="40">
        <f t="shared" si="7"/>
        <v>21</v>
      </c>
      <c r="AB80" s="41">
        <f t="shared" si="7"/>
        <v>72</v>
      </c>
    </row>
    <row r="81" spans="2:28" ht="17.25" thickTop="1" thickBot="1" x14ac:dyDescent="0.3">
      <c r="B81" s="42" t="str">
        <f t="shared" si="4"/>
        <v>08.04.2023</v>
      </c>
      <c r="C81" s="48">
        <f t="shared" si="5"/>
        <v>26</v>
      </c>
      <c r="D81" s="49">
        <f t="shared" si="6"/>
        <v>-535</v>
      </c>
      <c r="E81" s="54">
        <f t="shared" si="7"/>
        <v>0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0</v>
      </c>
      <c r="N81" s="40">
        <f t="shared" si="7"/>
        <v>0</v>
      </c>
      <c r="O81" s="40">
        <f t="shared" si="7"/>
        <v>0</v>
      </c>
      <c r="P81" s="40">
        <f t="shared" si="7"/>
        <v>-12</v>
      </c>
      <c r="Q81" s="40">
        <f t="shared" si="7"/>
        <v>-41</v>
      </c>
      <c r="R81" s="40">
        <f t="shared" si="7"/>
        <v>-61</v>
      </c>
      <c r="S81" s="40">
        <f t="shared" si="7"/>
        <v>-63</v>
      </c>
      <c r="T81" s="40">
        <f t="shared" si="7"/>
        <v>-50</v>
      </c>
      <c r="U81" s="40">
        <f t="shared" si="7"/>
        <v>-61</v>
      </c>
      <c r="V81" s="40">
        <f t="shared" si="7"/>
        <v>-54</v>
      </c>
      <c r="W81" s="40">
        <f t="shared" si="7"/>
        <v>-63</v>
      </c>
      <c r="X81" s="40">
        <f t="shared" si="7"/>
        <v>-61</v>
      </c>
      <c r="Y81" s="40">
        <f t="shared" si="7"/>
        <v>-50</v>
      </c>
      <c r="Z81" s="40">
        <f t="shared" si="7"/>
        <v>-19</v>
      </c>
      <c r="AA81" s="40">
        <f t="shared" si="7"/>
        <v>6</v>
      </c>
      <c r="AB81" s="41">
        <f t="shared" si="7"/>
        <v>20</v>
      </c>
    </row>
    <row r="82" spans="2:28" ht="17.25" thickTop="1" thickBot="1" x14ac:dyDescent="0.3">
      <c r="B82" s="42" t="str">
        <f t="shared" si="4"/>
        <v>09.04.2023</v>
      </c>
      <c r="C82" s="48">
        <f t="shared" si="5"/>
        <v>522</v>
      </c>
      <c r="D82" s="49">
        <f t="shared" si="6"/>
        <v>-13</v>
      </c>
      <c r="E82" s="54">
        <f t="shared" si="7"/>
        <v>40</v>
      </c>
      <c r="F82" s="40">
        <f t="shared" si="7"/>
        <v>15</v>
      </c>
      <c r="G82" s="40">
        <f t="shared" si="7"/>
        <v>-13</v>
      </c>
      <c r="H82" s="40">
        <f t="shared" si="7"/>
        <v>0</v>
      </c>
      <c r="I82" s="40">
        <f t="shared" si="7"/>
        <v>0</v>
      </c>
      <c r="J82" s="40">
        <f t="shared" si="7"/>
        <v>0</v>
      </c>
      <c r="K82" s="40">
        <f t="shared" si="7"/>
        <v>17</v>
      </c>
      <c r="L82" s="40">
        <f t="shared" si="7"/>
        <v>22</v>
      </c>
      <c r="M82" s="40">
        <f t="shared" si="7"/>
        <v>34</v>
      </c>
      <c r="N82" s="40">
        <f t="shared" si="7"/>
        <v>0</v>
      </c>
      <c r="O82" s="40">
        <f t="shared" si="7"/>
        <v>0</v>
      </c>
      <c r="P82" s="40">
        <f t="shared" si="7"/>
        <v>8</v>
      </c>
      <c r="Q82" s="40">
        <f t="shared" si="7"/>
        <v>33</v>
      </c>
      <c r="R82" s="40">
        <f t="shared" si="7"/>
        <v>55</v>
      </c>
      <c r="S82" s="40">
        <f t="shared" si="7"/>
        <v>70</v>
      </c>
      <c r="T82" s="40">
        <f t="shared" si="7"/>
        <v>70</v>
      </c>
      <c r="U82" s="40">
        <f t="shared" si="7"/>
        <v>52</v>
      </c>
      <c r="V82" s="40">
        <f t="shared" si="7"/>
        <v>34</v>
      </c>
      <c r="W82" s="40">
        <f t="shared" si="7"/>
        <v>0</v>
      </c>
      <c r="X82" s="40">
        <f t="shared" si="7"/>
        <v>0</v>
      </c>
      <c r="Y82" s="40">
        <f t="shared" si="7"/>
        <v>0</v>
      </c>
      <c r="Z82" s="40">
        <f t="shared" si="7"/>
        <v>0</v>
      </c>
      <c r="AA82" s="40">
        <f t="shared" si="7"/>
        <v>9</v>
      </c>
      <c r="AB82" s="41">
        <f t="shared" si="7"/>
        <v>63</v>
      </c>
    </row>
    <row r="83" spans="2:28" ht="17.25" thickTop="1" thickBot="1" x14ac:dyDescent="0.3">
      <c r="B83" s="42" t="str">
        <f t="shared" si="4"/>
        <v>10.04.2023</v>
      </c>
      <c r="C83" s="48">
        <f t="shared" si="5"/>
        <v>24</v>
      </c>
      <c r="D83" s="49">
        <f t="shared" si="6"/>
        <v>-152</v>
      </c>
      <c r="E83" s="54">
        <f t="shared" si="7"/>
        <v>0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24</v>
      </c>
      <c r="N83" s="40">
        <f t="shared" si="7"/>
        <v>0</v>
      </c>
      <c r="O83" s="40">
        <f t="shared" si="7"/>
        <v>-31</v>
      </c>
      <c r="P83" s="40">
        <f t="shared" si="7"/>
        <v>-27</v>
      </c>
      <c r="Q83" s="40">
        <f t="shared" si="7"/>
        <v>0</v>
      </c>
      <c r="R83" s="40">
        <f t="shared" si="7"/>
        <v>0</v>
      </c>
      <c r="S83" s="40">
        <f t="shared" si="7"/>
        <v>0</v>
      </c>
      <c r="T83" s="40">
        <f t="shared" si="7"/>
        <v>0</v>
      </c>
      <c r="U83" s="40">
        <f t="shared" si="7"/>
        <v>-21</v>
      </c>
      <c r="V83" s="40">
        <f t="shared" si="7"/>
        <v>-40</v>
      </c>
      <c r="W83" s="40">
        <f t="shared" si="7"/>
        <v>-33</v>
      </c>
      <c r="X83" s="40">
        <f t="shared" si="7"/>
        <v>0</v>
      </c>
      <c r="Y83" s="40">
        <f t="shared" si="7"/>
        <v>0</v>
      </c>
      <c r="Z83" s="40">
        <f t="shared" si="7"/>
        <v>0</v>
      </c>
      <c r="AA83" s="40">
        <f t="shared" si="7"/>
        <v>0</v>
      </c>
      <c r="AB83" s="41">
        <f t="shared" si="7"/>
        <v>0</v>
      </c>
    </row>
    <row r="84" spans="2:28" ht="17.25" thickTop="1" thickBot="1" x14ac:dyDescent="0.3">
      <c r="B84" s="42" t="str">
        <f t="shared" si="4"/>
        <v>11.04.2023</v>
      </c>
      <c r="C84" s="48">
        <f t="shared" si="5"/>
        <v>8</v>
      </c>
      <c r="D84" s="49">
        <f t="shared" si="6"/>
        <v>-495</v>
      </c>
      <c r="E84" s="54">
        <f t="shared" si="7"/>
        <v>8</v>
      </c>
      <c r="F84" s="40">
        <f t="shared" si="7"/>
        <v>-18</v>
      </c>
      <c r="G84" s="40">
        <f t="shared" si="7"/>
        <v>-15</v>
      </c>
      <c r="H84" s="40">
        <f t="shared" si="7"/>
        <v>-35</v>
      </c>
      <c r="I84" s="40">
        <f t="shared" si="7"/>
        <v>-35</v>
      </c>
      <c r="J84" s="40">
        <f t="shared" si="7"/>
        <v>-35</v>
      </c>
      <c r="K84" s="40">
        <f t="shared" si="7"/>
        <v>0</v>
      </c>
      <c r="L84" s="40">
        <f t="shared" si="7"/>
        <v>0</v>
      </c>
      <c r="M84" s="40">
        <f t="shared" si="7"/>
        <v>-8</v>
      </c>
      <c r="N84" s="40">
        <f t="shared" si="7"/>
        <v>-41</v>
      </c>
      <c r="O84" s="40">
        <f t="shared" si="7"/>
        <v>-41</v>
      </c>
      <c r="P84" s="40">
        <f t="shared" si="7"/>
        <v>-33</v>
      </c>
      <c r="Q84" s="40">
        <f t="shared" si="7"/>
        <v>0</v>
      </c>
      <c r="R84" s="40">
        <f t="shared" si="7"/>
        <v>0</v>
      </c>
      <c r="S84" s="40">
        <f t="shared" si="7"/>
        <v>0</v>
      </c>
      <c r="T84" s="40">
        <f t="shared" si="7"/>
        <v>-19</v>
      </c>
      <c r="U84" s="40">
        <f t="shared" si="7"/>
        <v>-16</v>
      </c>
      <c r="V84" s="40">
        <f t="shared" si="7"/>
        <v>0</v>
      </c>
      <c r="W84" s="40">
        <f t="shared" si="7"/>
        <v>-51</v>
      </c>
      <c r="X84" s="40">
        <f t="shared" si="7"/>
        <v>-55</v>
      </c>
      <c r="Y84" s="40">
        <f t="shared" si="7"/>
        <v>-50</v>
      </c>
      <c r="Z84" s="40">
        <f t="shared" si="7"/>
        <v>-20</v>
      </c>
      <c r="AA84" s="40">
        <f t="shared" si="7"/>
        <v>-23</v>
      </c>
      <c r="AB84" s="41">
        <f t="shared" si="7"/>
        <v>0</v>
      </c>
    </row>
    <row r="85" spans="2:28" ht="17.25" thickTop="1" thickBot="1" x14ac:dyDescent="0.3">
      <c r="B85" s="42" t="str">
        <f t="shared" si="4"/>
        <v>12.04.2023</v>
      </c>
      <c r="C85" s="48">
        <f t="shared" si="5"/>
        <v>74</v>
      </c>
      <c r="D85" s="49">
        <f t="shared" si="6"/>
        <v>-332</v>
      </c>
      <c r="E85" s="54">
        <f t="shared" si="7"/>
        <v>-26</v>
      </c>
      <c r="F85" s="40">
        <f t="shared" si="7"/>
        <v>-16</v>
      </c>
      <c r="G85" s="40">
        <f t="shared" si="7"/>
        <v>0</v>
      </c>
      <c r="H85" s="40">
        <f t="shared" si="7"/>
        <v>-15</v>
      </c>
      <c r="I85" s="40">
        <f t="shared" si="7"/>
        <v>-35</v>
      </c>
      <c r="J85" s="40">
        <f t="shared" si="7"/>
        <v>-35</v>
      </c>
      <c r="K85" s="40">
        <f t="shared" si="7"/>
        <v>-10</v>
      </c>
      <c r="L85" s="40">
        <f t="shared" si="7"/>
        <v>-21</v>
      </c>
      <c r="M85" s="40">
        <f t="shared" si="7"/>
        <v>-22</v>
      </c>
      <c r="N85" s="40">
        <f t="shared" si="7"/>
        <v>0</v>
      </c>
      <c r="O85" s="40">
        <f t="shared" si="7"/>
        <v>0</v>
      </c>
      <c r="P85" s="40">
        <f t="shared" si="7"/>
        <v>0</v>
      </c>
      <c r="Q85" s="40">
        <f t="shared" si="7"/>
        <v>0</v>
      </c>
      <c r="R85" s="40">
        <f t="shared" si="7"/>
        <v>0</v>
      </c>
      <c r="S85" s="40">
        <f t="shared" si="7"/>
        <v>-14</v>
      </c>
      <c r="T85" s="40">
        <f t="shared" ref="T85:AB85" si="8">T15+T50</f>
        <v>-41</v>
      </c>
      <c r="U85" s="40">
        <f t="shared" si="8"/>
        <v>-54</v>
      </c>
      <c r="V85" s="40">
        <f t="shared" si="8"/>
        <v>-43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0</v>
      </c>
      <c r="AA85" s="40">
        <f t="shared" si="8"/>
        <v>20</v>
      </c>
      <c r="AB85" s="41">
        <f t="shared" si="8"/>
        <v>54</v>
      </c>
    </row>
    <row r="86" spans="2:28" ht="17.25" thickTop="1" thickBot="1" x14ac:dyDescent="0.3">
      <c r="B86" s="42" t="str">
        <f t="shared" si="4"/>
        <v>13.04.2023</v>
      </c>
      <c r="C86" s="48">
        <f t="shared" si="5"/>
        <v>114</v>
      </c>
      <c r="D86" s="49">
        <f t="shared" si="6"/>
        <v>-385</v>
      </c>
      <c r="E86" s="54">
        <f t="shared" ref="E86:AB96" si="9">E16+E51</f>
        <v>79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12</v>
      </c>
      <c r="K86" s="40">
        <f t="shared" si="9"/>
        <v>23</v>
      </c>
      <c r="L86" s="40">
        <f t="shared" si="9"/>
        <v>0</v>
      </c>
      <c r="M86" s="40">
        <f t="shared" si="9"/>
        <v>0</v>
      </c>
      <c r="N86" s="40">
        <f t="shared" si="9"/>
        <v>-16</v>
      </c>
      <c r="O86" s="40">
        <f t="shared" si="9"/>
        <v>-36</v>
      </c>
      <c r="P86" s="40">
        <f t="shared" si="9"/>
        <v>-21</v>
      </c>
      <c r="Q86" s="40">
        <f t="shared" si="9"/>
        <v>-21</v>
      </c>
      <c r="R86" s="40">
        <f t="shared" si="9"/>
        <v>-21</v>
      </c>
      <c r="S86" s="40">
        <f t="shared" si="9"/>
        <v>-21</v>
      </c>
      <c r="T86" s="40">
        <f t="shared" si="9"/>
        <v>-21</v>
      </c>
      <c r="U86" s="40">
        <f t="shared" si="9"/>
        <v>-49</v>
      </c>
      <c r="V86" s="40">
        <f t="shared" si="9"/>
        <v>-58</v>
      </c>
      <c r="W86" s="40">
        <f t="shared" si="9"/>
        <v>-45</v>
      </c>
      <c r="X86" s="40">
        <f t="shared" si="9"/>
        <v>-40</v>
      </c>
      <c r="Y86" s="40">
        <f t="shared" si="9"/>
        <v>-7</v>
      </c>
      <c r="Z86" s="40">
        <f t="shared" si="9"/>
        <v>0</v>
      </c>
      <c r="AA86" s="40">
        <f t="shared" si="9"/>
        <v>-15</v>
      </c>
      <c r="AB86" s="41">
        <f t="shared" si="9"/>
        <v>-14</v>
      </c>
    </row>
    <row r="87" spans="2:28" ht="17.25" thickTop="1" thickBot="1" x14ac:dyDescent="0.3">
      <c r="B87" s="42" t="str">
        <f t="shared" si="4"/>
        <v>14.04.2023</v>
      </c>
      <c r="C87" s="48">
        <f t="shared" si="5"/>
        <v>68</v>
      </c>
      <c r="D87" s="49">
        <f t="shared" si="6"/>
        <v>-143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0</v>
      </c>
      <c r="L87" s="40">
        <f t="shared" si="9"/>
        <v>0</v>
      </c>
      <c r="M87" s="40">
        <f t="shared" si="9"/>
        <v>0</v>
      </c>
      <c r="N87" s="40">
        <f t="shared" si="9"/>
        <v>0</v>
      </c>
      <c r="O87" s="40">
        <f t="shared" si="9"/>
        <v>0</v>
      </c>
      <c r="P87" s="40">
        <f t="shared" si="9"/>
        <v>0</v>
      </c>
      <c r="Q87" s="40">
        <f t="shared" si="9"/>
        <v>-18</v>
      </c>
      <c r="R87" s="40">
        <f t="shared" si="9"/>
        <v>21</v>
      </c>
      <c r="S87" s="40">
        <f t="shared" si="9"/>
        <v>29</v>
      </c>
      <c r="T87" s="40">
        <f t="shared" si="9"/>
        <v>18</v>
      </c>
      <c r="U87" s="40">
        <f t="shared" si="9"/>
        <v>-24</v>
      </c>
      <c r="V87" s="40">
        <f t="shared" si="9"/>
        <v>-59</v>
      </c>
      <c r="W87" s="40">
        <f t="shared" si="9"/>
        <v>-42</v>
      </c>
      <c r="X87" s="40">
        <f t="shared" si="9"/>
        <v>0</v>
      </c>
      <c r="Y87" s="40">
        <f t="shared" si="9"/>
        <v>0</v>
      </c>
      <c r="Z87" s="40">
        <f t="shared" si="9"/>
        <v>0</v>
      </c>
      <c r="AA87" s="40">
        <f t="shared" si="9"/>
        <v>0</v>
      </c>
      <c r="AB87" s="41">
        <f t="shared" si="9"/>
        <v>0</v>
      </c>
    </row>
    <row r="88" spans="2:28" ht="17.25" thickTop="1" thickBot="1" x14ac:dyDescent="0.3">
      <c r="B88" s="42" t="str">
        <f t="shared" si="4"/>
        <v>15.04.2023</v>
      </c>
      <c r="C88" s="48">
        <f t="shared" si="5"/>
        <v>315</v>
      </c>
      <c r="D88" s="49">
        <f t="shared" si="6"/>
        <v>-27</v>
      </c>
      <c r="E88" s="54">
        <f t="shared" si="9"/>
        <v>0</v>
      </c>
      <c r="F88" s="40">
        <f t="shared" si="9"/>
        <v>-12</v>
      </c>
      <c r="G88" s="40">
        <f t="shared" si="9"/>
        <v>-12</v>
      </c>
      <c r="H88" s="40">
        <f t="shared" si="9"/>
        <v>0</v>
      </c>
      <c r="I88" s="40">
        <f t="shared" si="9"/>
        <v>0</v>
      </c>
      <c r="J88" s="40">
        <f t="shared" si="9"/>
        <v>0</v>
      </c>
      <c r="K88" s="40">
        <f t="shared" si="9"/>
        <v>-3</v>
      </c>
      <c r="L88" s="40">
        <f t="shared" si="9"/>
        <v>0</v>
      </c>
      <c r="M88" s="40">
        <f t="shared" si="9"/>
        <v>0</v>
      </c>
      <c r="N88" s="40">
        <f t="shared" si="9"/>
        <v>0</v>
      </c>
      <c r="O88" s="40">
        <f t="shared" si="9"/>
        <v>0</v>
      </c>
      <c r="P88" s="40">
        <f t="shared" si="9"/>
        <v>7</v>
      </c>
      <c r="Q88" s="40">
        <f t="shared" si="9"/>
        <v>30</v>
      </c>
      <c r="R88" s="40">
        <f t="shared" si="9"/>
        <v>0</v>
      </c>
      <c r="S88" s="40">
        <f t="shared" si="9"/>
        <v>0</v>
      </c>
      <c r="T88" s="40">
        <f t="shared" si="9"/>
        <v>0</v>
      </c>
      <c r="U88" s="40">
        <f t="shared" si="9"/>
        <v>0</v>
      </c>
      <c r="V88" s="40">
        <f t="shared" si="9"/>
        <v>14</v>
      </c>
      <c r="W88" s="40">
        <f t="shared" si="9"/>
        <v>0</v>
      </c>
      <c r="X88" s="40">
        <f t="shared" si="9"/>
        <v>44</v>
      </c>
      <c r="Y88" s="40">
        <f t="shared" si="9"/>
        <v>48</v>
      </c>
      <c r="Z88" s="40">
        <f t="shared" si="9"/>
        <v>60</v>
      </c>
      <c r="AA88" s="40">
        <f t="shared" si="9"/>
        <v>34</v>
      </c>
      <c r="AB88" s="41">
        <f t="shared" si="9"/>
        <v>78</v>
      </c>
    </row>
    <row r="89" spans="2:28" ht="17.25" thickTop="1" thickBot="1" x14ac:dyDescent="0.3">
      <c r="B89" s="42" t="str">
        <f t="shared" si="4"/>
        <v>16.04.2023</v>
      </c>
      <c r="C89" s="48">
        <f t="shared" si="5"/>
        <v>280</v>
      </c>
      <c r="D89" s="49">
        <f t="shared" si="6"/>
        <v>-148</v>
      </c>
      <c r="E89" s="54">
        <f t="shared" si="9"/>
        <v>57</v>
      </c>
      <c r="F89" s="40">
        <f t="shared" si="9"/>
        <v>32</v>
      </c>
      <c r="G89" s="40">
        <f t="shared" si="9"/>
        <v>25</v>
      </c>
      <c r="H89" s="40">
        <f t="shared" si="9"/>
        <v>9</v>
      </c>
      <c r="I89" s="40">
        <f t="shared" si="9"/>
        <v>32</v>
      </c>
      <c r="J89" s="40">
        <f t="shared" si="9"/>
        <v>-15</v>
      </c>
      <c r="K89" s="40">
        <f t="shared" si="9"/>
        <v>-2</v>
      </c>
      <c r="L89" s="40">
        <f t="shared" si="9"/>
        <v>0</v>
      </c>
      <c r="M89" s="40">
        <f t="shared" si="9"/>
        <v>14</v>
      </c>
      <c r="N89" s="40">
        <f t="shared" si="9"/>
        <v>58</v>
      </c>
      <c r="O89" s="40">
        <f t="shared" si="9"/>
        <v>-17</v>
      </c>
      <c r="P89" s="40">
        <f t="shared" si="9"/>
        <v>-61</v>
      </c>
      <c r="Q89" s="40">
        <f t="shared" si="9"/>
        <v>-26</v>
      </c>
      <c r="R89" s="40">
        <f t="shared" si="9"/>
        <v>0</v>
      </c>
      <c r="S89" s="40">
        <f t="shared" si="9"/>
        <v>21</v>
      </c>
      <c r="T89" s="40">
        <f t="shared" si="9"/>
        <v>32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0</v>
      </c>
      <c r="Y89" s="40">
        <f t="shared" si="9"/>
        <v>-18</v>
      </c>
      <c r="Z89" s="40">
        <f t="shared" si="9"/>
        <v>0</v>
      </c>
      <c r="AA89" s="40">
        <f t="shared" si="9"/>
        <v>-9</v>
      </c>
      <c r="AB89" s="41">
        <f t="shared" si="9"/>
        <v>0</v>
      </c>
    </row>
    <row r="90" spans="2:28" ht="17.25" thickTop="1" thickBot="1" x14ac:dyDescent="0.3">
      <c r="B90" s="42" t="str">
        <f t="shared" si="4"/>
        <v>17.04.2023</v>
      </c>
      <c r="C90" s="48">
        <f t="shared" si="5"/>
        <v>179</v>
      </c>
      <c r="D90" s="49">
        <f t="shared" si="6"/>
        <v>-334</v>
      </c>
      <c r="E90" s="54">
        <f t="shared" si="9"/>
        <v>26</v>
      </c>
      <c r="F90" s="40">
        <f t="shared" si="9"/>
        <v>20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-27</v>
      </c>
      <c r="K90" s="40">
        <f t="shared" si="9"/>
        <v>-10</v>
      </c>
      <c r="L90" s="40">
        <f t="shared" si="9"/>
        <v>0</v>
      </c>
      <c r="M90" s="40">
        <f t="shared" si="9"/>
        <v>-21</v>
      </c>
      <c r="N90" s="40">
        <f t="shared" si="9"/>
        <v>-32</v>
      </c>
      <c r="O90" s="40">
        <f t="shared" si="9"/>
        <v>0</v>
      </c>
      <c r="P90" s="40">
        <f t="shared" si="9"/>
        <v>-20</v>
      </c>
      <c r="Q90" s="40">
        <f t="shared" si="9"/>
        <v>-27</v>
      </c>
      <c r="R90" s="40">
        <f t="shared" si="9"/>
        <v>-61</v>
      </c>
      <c r="S90" s="40">
        <f t="shared" si="9"/>
        <v>-11</v>
      </c>
      <c r="T90" s="40">
        <f t="shared" si="9"/>
        <v>-57</v>
      </c>
      <c r="U90" s="40">
        <f t="shared" si="9"/>
        <v>-57</v>
      </c>
      <c r="V90" s="40">
        <f t="shared" si="9"/>
        <v>-11</v>
      </c>
      <c r="W90" s="40">
        <f t="shared" si="9"/>
        <v>15</v>
      </c>
      <c r="X90" s="40">
        <f t="shared" si="9"/>
        <v>28</v>
      </c>
      <c r="Y90" s="40">
        <f t="shared" si="9"/>
        <v>0</v>
      </c>
      <c r="Z90" s="40">
        <f t="shared" si="9"/>
        <v>18</v>
      </c>
      <c r="AA90" s="40">
        <f t="shared" si="9"/>
        <v>33</v>
      </c>
      <c r="AB90" s="41">
        <f t="shared" si="9"/>
        <v>39</v>
      </c>
    </row>
    <row r="91" spans="2:28" ht="17.25" thickTop="1" thickBot="1" x14ac:dyDescent="0.3">
      <c r="B91" s="42" t="str">
        <f t="shared" si="4"/>
        <v>18.04.2023</v>
      </c>
      <c r="C91" s="48">
        <f t="shared" si="5"/>
        <v>203</v>
      </c>
      <c r="D91" s="49">
        <f t="shared" si="6"/>
        <v>-448</v>
      </c>
      <c r="E91" s="54">
        <f t="shared" si="9"/>
        <v>53</v>
      </c>
      <c r="F91" s="40">
        <f t="shared" si="9"/>
        <v>49</v>
      </c>
      <c r="G91" s="40">
        <f t="shared" si="9"/>
        <v>32</v>
      </c>
      <c r="H91" s="40">
        <f t="shared" si="9"/>
        <v>33</v>
      </c>
      <c r="I91" s="40">
        <f t="shared" si="9"/>
        <v>14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22</v>
      </c>
      <c r="N91" s="40">
        <f t="shared" si="9"/>
        <v>0</v>
      </c>
      <c r="O91" s="40">
        <f t="shared" si="9"/>
        <v>-28</v>
      </c>
      <c r="P91" s="40">
        <f t="shared" si="9"/>
        <v>-40</v>
      </c>
      <c r="Q91" s="40">
        <f t="shared" si="9"/>
        <v>-37</v>
      </c>
      <c r="R91" s="40">
        <f t="shared" si="9"/>
        <v>-37</v>
      </c>
      <c r="S91" s="40">
        <f t="shared" si="9"/>
        <v>-57</v>
      </c>
      <c r="T91" s="40">
        <f t="shared" si="9"/>
        <v>-60</v>
      </c>
      <c r="U91" s="40">
        <f t="shared" si="9"/>
        <v>-22</v>
      </c>
      <c r="V91" s="40">
        <f t="shared" si="9"/>
        <v>-46</v>
      </c>
      <c r="W91" s="40">
        <f t="shared" si="9"/>
        <v>-63</v>
      </c>
      <c r="X91" s="40">
        <f t="shared" si="9"/>
        <v>-18</v>
      </c>
      <c r="Y91" s="40">
        <f t="shared" si="9"/>
        <v>-22</v>
      </c>
      <c r="Z91" s="40">
        <f t="shared" si="9"/>
        <v>-18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19.04.2023</v>
      </c>
      <c r="C92" s="48">
        <f t="shared" si="5"/>
        <v>0</v>
      </c>
      <c r="D92" s="49">
        <f t="shared" si="6"/>
        <v>-387</v>
      </c>
      <c r="E92" s="54">
        <f t="shared" si="9"/>
        <v>0</v>
      </c>
      <c r="F92" s="40">
        <f t="shared" si="9"/>
        <v>0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0</v>
      </c>
      <c r="N92" s="40">
        <f t="shared" si="9"/>
        <v>0</v>
      </c>
      <c r="O92" s="40">
        <f t="shared" si="9"/>
        <v>-21</v>
      </c>
      <c r="P92" s="40">
        <f t="shared" si="9"/>
        <v>-40</v>
      </c>
      <c r="Q92" s="40">
        <f t="shared" si="9"/>
        <v>-40</v>
      </c>
      <c r="R92" s="40">
        <f t="shared" si="9"/>
        <v>-46</v>
      </c>
      <c r="S92" s="40">
        <f t="shared" si="9"/>
        <v>-44</v>
      </c>
      <c r="T92" s="40">
        <f t="shared" si="9"/>
        <v>-62</v>
      </c>
      <c r="U92" s="40">
        <f t="shared" si="9"/>
        <v>-38</v>
      </c>
      <c r="V92" s="40">
        <f t="shared" si="9"/>
        <v>-40</v>
      </c>
      <c r="W92" s="40">
        <f t="shared" si="9"/>
        <v>-40</v>
      </c>
      <c r="X92" s="40">
        <f t="shared" si="9"/>
        <v>0</v>
      </c>
      <c r="Y92" s="40">
        <f t="shared" si="9"/>
        <v>-16</v>
      </c>
      <c r="Z92" s="40">
        <f t="shared" si="9"/>
        <v>0</v>
      </c>
      <c r="AA92" s="40">
        <f t="shared" si="9"/>
        <v>0</v>
      </c>
      <c r="AB92" s="41">
        <f t="shared" si="9"/>
        <v>0</v>
      </c>
    </row>
    <row r="93" spans="2:28" ht="17.25" thickTop="1" thickBot="1" x14ac:dyDescent="0.3">
      <c r="B93" s="42" t="str">
        <f t="shared" si="4"/>
        <v>20.04.2023</v>
      </c>
      <c r="C93" s="48">
        <f t="shared" si="5"/>
        <v>29</v>
      </c>
      <c r="D93" s="49">
        <f t="shared" si="6"/>
        <v>-510</v>
      </c>
      <c r="E93" s="54">
        <f t="shared" si="9"/>
        <v>29</v>
      </c>
      <c r="F93" s="40">
        <f t="shared" si="9"/>
        <v>0</v>
      </c>
      <c r="G93" s="40">
        <f t="shared" si="9"/>
        <v>-11</v>
      </c>
      <c r="H93" s="40">
        <f t="shared" si="9"/>
        <v>-35</v>
      </c>
      <c r="I93" s="40">
        <f t="shared" si="9"/>
        <v>0</v>
      </c>
      <c r="J93" s="40">
        <f t="shared" si="9"/>
        <v>-20</v>
      </c>
      <c r="K93" s="40">
        <f t="shared" si="9"/>
        <v>-10</v>
      </c>
      <c r="L93" s="40">
        <f t="shared" si="9"/>
        <v>0</v>
      </c>
      <c r="M93" s="40">
        <f t="shared" si="9"/>
        <v>-25</v>
      </c>
      <c r="N93" s="40">
        <f t="shared" si="9"/>
        <v>-30</v>
      </c>
      <c r="O93" s="40">
        <f t="shared" si="9"/>
        <v>-62</v>
      </c>
      <c r="P93" s="40">
        <f t="shared" si="9"/>
        <v>-62</v>
      </c>
      <c r="Q93" s="40">
        <f t="shared" si="9"/>
        <v>-55</v>
      </c>
      <c r="R93" s="40">
        <f t="shared" si="9"/>
        <v>-24</v>
      </c>
      <c r="S93" s="40">
        <f t="shared" si="9"/>
        <v>-33</v>
      </c>
      <c r="T93" s="40">
        <f t="shared" si="9"/>
        <v>-29</v>
      </c>
      <c r="U93" s="40">
        <f t="shared" si="9"/>
        <v>-20</v>
      </c>
      <c r="V93" s="40">
        <f t="shared" si="9"/>
        <v>-40</v>
      </c>
      <c r="W93" s="40">
        <f t="shared" si="9"/>
        <v>-15</v>
      </c>
      <c r="X93" s="40">
        <f t="shared" si="9"/>
        <v>0</v>
      </c>
      <c r="Y93" s="40">
        <f t="shared" si="9"/>
        <v>0</v>
      </c>
      <c r="Z93" s="40">
        <f t="shared" si="9"/>
        <v>0</v>
      </c>
      <c r="AA93" s="40">
        <f t="shared" si="9"/>
        <v>-28</v>
      </c>
      <c r="AB93" s="41">
        <f t="shared" si="9"/>
        <v>-11</v>
      </c>
    </row>
    <row r="94" spans="2:28" ht="17.25" thickTop="1" thickBot="1" x14ac:dyDescent="0.3">
      <c r="B94" s="42" t="str">
        <f t="shared" si="4"/>
        <v>21.04.2023</v>
      </c>
      <c r="C94" s="48">
        <f t="shared" si="5"/>
        <v>0</v>
      </c>
      <c r="D94" s="49">
        <f t="shared" si="6"/>
        <v>-880</v>
      </c>
      <c r="E94" s="54">
        <f t="shared" si="9"/>
        <v>0</v>
      </c>
      <c r="F94" s="40">
        <f t="shared" si="9"/>
        <v>-11</v>
      </c>
      <c r="G94" s="40">
        <f t="shared" si="9"/>
        <v>-8</v>
      </c>
      <c r="H94" s="40">
        <f t="shared" si="9"/>
        <v>-35</v>
      </c>
      <c r="I94" s="40">
        <f t="shared" si="9"/>
        <v>-35</v>
      </c>
      <c r="J94" s="40">
        <f t="shared" si="9"/>
        <v>-35</v>
      </c>
      <c r="K94" s="40">
        <f t="shared" si="9"/>
        <v>-10</v>
      </c>
      <c r="L94" s="40">
        <f t="shared" si="9"/>
        <v>-12</v>
      </c>
      <c r="M94" s="40">
        <f t="shared" si="9"/>
        <v>-26</v>
      </c>
      <c r="N94" s="40">
        <f t="shared" si="9"/>
        <v>-40</v>
      </c>
      <c r="O94" s="40">
        <f t="shared" si="9"/>
        <v>-38</v>
      </c>
      <c r="P94" s="40">
        <f t="shared" si="9"/>
        <v>-44</v>
      </c>
      <c r="Q94" s="40">
        <f t="shared" si="9"/>
        <v>-37</v>
      </c>
      <c r="R94" s="40">
        <f t="shared" si="9"/>
        <v>-30</v>
      </c>
      <c r="S94" s="40">
        <f t="shared" si="9"/>
        <v>-62</v>
      </c>
      <c r="T94" s="40">
        <f t="shared" si="9"/>
        <v>-62</v>
      </c>
      <c r="U94" s="40">
        <f t="shared" si="9"/>
        <v>-62</v>
      </c>
      <c r="V94" s="40">
        <f t="shared" si="9"/>
        <v>-62</v>
      </c>
      <c r="W94" s="40">
        <f t="shared" si="9"/>
        <v>-46</v>
      </c>
      <c r="X94" s="40">
        <f t="shared" si="9"/>
        <v>-49</v>
      </c>
      <c r="Y94" s="40">
        <f t="shared" si="9"/>
        <v>-52</v>
      </c>
      <c r="Z94" s="40">
        <f t="shared" si="9"/>
        <v>-51</v>
      </c>
      <c r="AA94" s="40">
        <f t="shared" si="9"/>
        <v>-37</v>
      </c>
      <c r="AB94" s="41">
        <f t="shared" si="9"/>
        <v>-36</v>
      </c>
    </row>
    <row r="95" spans="2:28" ht="17.25" thickTop="1" thickBot="1" x14ac:dyDescent="0.3">
      <c r="B95" s="42" t="str">
        <f t="shared" si="4"/>
        <v>22.04.2023</v>
      </c>
      <c r="C95" s="48">
        <f t="shared" si="5"/>
        <v>0</v>
      </c>
      <c r="D95" s="49">
        <f t="shared" si="6"/>
        <v>-1264</v>
      </c>
      <c r="E95" s="54">
        <f t="shared" si="9"/>
        <v>-42</v>
      </c>
      <c r="F95" s="40">
        <f t="shared" si="9"/>
        <v>-35</v>
      </c>
      <c r="G95" s="40">
        <f t="shared" si="9"/>
        <v>-35</v>
      </c>
      <c r="H95" s="40">
        <f t="shared" si="9"/>
        <v>-35</v>
      </c>
      <c r="I95" s="40">
        <f t="shared" si="9"/>
        <v>-35</v>
      </c>
      <c r="J95" s="40">
        <f t="shared" si="9"/>
        <v>-35</v>
      </c>
      <c r="K95" s="40">
        <f t="shared" si="9"/>
        <v>-25</v>
      </c>
      <c r="L95" s="40">
        <f t="shared" si="9"/>
        <v>-37</v>
      </c>
      <c r="M95" s="40">
        <f t="shared" si="9"/>
        <v>-36</v>
      </c>
      <c r="N95" s="40">
        <f t="shared" si="9"/>
        <v>-67</v>
      </c>
      <c r="O95" s="40">
        <f t="shared" si="9"/>
        <v>-67</v>
      </c>
      <c r="P95" s="40">
        <f t="shared" si="9"/>
        <v>-67</v>
      </c>
      <c r="Q95" s="40">
        <f t="shared" si="9"/>
        <v>-68</v>
      </c>
      <c r="R95" s="40">
        <f t="shared" si="9"/>
        <v>-70</v>
      </c>
      <c r="S95" s="40">
        <f t="shared" si="9"/>
        <v>-72</v>
      </c>
      <c r="T95" s="40">
        <f t="shared" si="9"/>
        <v>-71</v>
      </c>
      <c r="U95" s="40">
        <f t="shared" si="9"/>
        <v>-54</v>
      </c>
      <c r="V95" s="40">
        <f t="shared" si="9"/>
        <v>-54</v>
      </c>
      <c r="W95" s="40">
        <f t="shared" si="9"/>
        <v>-54</v>
      </c>
      <c r="X95" s="40">
        <f t="shared" si="9"/>
        <v>-44</v>
      </c>
      <c r="Y95" s="40">
        <f t="shared" si="9"/>
        <v>-66</v>
      </c>
      <c r="Z95" s="40">
        <f t="shared" si="9"/>
        <v>-52</v>
      </c>
      <c r="AA95" s="40">
        <f t="shared" si="9"/>
        <v>-82</v>
      </c>
      <c r="AB95" s="41">
        <f t="shared" si="9"/>
        <v>-61</v>
      </c>
    </row>
    <row r="96" spans="2:28" ht="17.25" thickTop="1" thickBot="1" x14ac:dyDescent="0.3">
      <c r="B96" s="42" t="str">
        <f t="shared" si="4"/>
        <v>23.04.2023</v>
      </c>
      <c r="C96" s="48">
        <f t="shared" si="5"/>
        <v>0</v>
      </c>
      <c r="D96" s="49">
        <f t="shared" si="6"/>
        <v>-1386</v>
      </c>
      <c r="E96" s="54">
        <f t="shared" si="9"/>
        <v>-40</v>
      </c>
      <c r="F96" s="40">
        <f t="shared" si="9"/>
        <v>-35</v>
      </c>
      <c r="G96" s="40">
        <f t="shared" si="9"/>
        <v>-35</v>
      </c>
      <c r="H96" s="40">
        <f t="shared" si="9"/>
        <v>-35</v>
      </c>
      <c r="I96" s="40">
        <f t="shared" si="9"/>
        <v>-35</v>
      </c>
      <c r="J96" s="40">
        <f t="shared" si="9"/>
        <v>-35</v>
      </c>
      <c r="K96" s="40">
        <f t="shared" si="9"/>
        <v>-10</v>
      </c>
      <c r="L96" s="40">
        <f t="shared" si="9"/>
        <v>0</v>
      </c>
      <c r="M96" s="40">
        <f t="shared" si="9"/>
        <v>-59</v>
      </c>
      <c r="N96" s="40">
        <f t="shared" si="9"/>
        <v>-52</v>
      </c>
      <c r="O96" s="40">
        <f t="shared" si="9"/>
        <v>-74</v>
      </c>
      <c r="P96" s="40">
        <f t="shared" si="9"/>
        <v>-74</v>
      </c>
      <c r="Q96" s="40">
        <f t="shared" si="9"/>
        <v>-74</v>
      </c>
      <c r="R96" s="40">
        <f t="shared" si="9"/>
        <v>-74</v>
      </c>
      <c r="S96" s="40">
        <f t="shared" si="9"/>
        <v>-74</v>
      </c>
      <c r="T96" s="40">
        <f t="shared" ref="T96:AB96" si="10">T26+T61</f>
        <v>-76</v>
      </c>
      <c r="U96" s="40">
        <f t="shared" si="10"/>
        <v>-62</v>
      </c>
      <c r="V96" s="40">
        <f t="shared" si="10"/>
        <v>-62</v>
      </c>
      <c r="W96" s="40">
        <f t="shared" si="10"/>
        <v>-83</v>
      </c>
      <c r="X96" s="40">
        <f t="shared" si="10"/>
        <v>-84</v>
      </c>
      <c r="Y96" s="40">
        <f t="shared" si="10"/>
        <v>-80</v>
      </c>
      <c r="Z96" s="40">
        <f t="shared" si="10"/>
        <v>-80</v>
      </c>
      <c r="AA96" s="40">
        <f t="shared" si="10"/>
        <v>-92</v>
      </c>
      <c r="AB96" s="41">
        <f t="shared" si="10"/>
        <v>-61</v>
      </c>
    </row>
    <row r="97" spans="2:28" ht="17.25" thickTop="1" thickBot="1" x14ac:dyDescent="0.3">
      <c r="B97" s="42" t="str">
        <f t="shared" si="4"/>
        <v>24.04.2023</v>
      </c>
      <c r="C97" s="48">
        <f t="shared" si="5"/>
        <v>0</v>
      </c>
      <c r="D97" s="49">
        <f t="shared" si="6"/>
        <v>-443</v>
      </c>
      <c r="E97" s="54">
        <f t="shared" ref="E97:AB104" si="11">E27+E62</f>
        <v>-20</v>
      </c>
      <c r="F97" s="40">
        <f t="shared" si="11"/>
        <v>-35</v>
      </c>
      <c r="G97" s="40">
        <f t="shared" si="11"/>
        <v>-35</v>
      </c>
      <c r="H97" s="40">
        <f t="shared" si="11"/>
        <v>-35</v>
      </c>
      <c r="I97" s="40">
        <f t="shared" si="11"/>
        <v>-35</v>
      </c>
      <c r="J97" s="40">
        <f t="shared" si="11"/>
        <v>-35</v>
      </c>
      <c r="K97" s="40">
        <f t="shared" si="11"/>
        <v>-10</v>
      </c>
      <c r="L97" s="40">
        <f t="shared" si="11"/>
        <v>0</v>
      </c>
      <c r="M97" s="40">
        <f t="shared" si="11"/>
        <v>-15</v>
      </c>
      <c r="N97" s="40">
        <f t="shared" si="11"/>
        <v>-43</v>
      </c>
      <c r="O97" s="40">
        <f t="shared" si="11"/>
        <v>-40</v>
      </c>
      <c r="P97" s="40">
        <f t="shared" si="11"/>
        <v>-35</v>
      </c>
      <c r="Q97" s="40">
        <f t="shared" si="11"/>
        <v>-21</v>
      </c>
      <c r="R97" s="40">
        <f t="shared" si="11"/>
        <v>-21</v>
      </c>
      <c r="S97" s="40">
        <f t="shared" si="11"/>
        <v>-21</v>
      </c>
      <c r="T97" s="40">
        <f t="shared" si="11"/>
        <v>-21</v>
      </c>
      <c r="U97" s="40">
        <f t="shared" si="11"/>
        <v>-21</v>
      </c>
      <c r="V97" s="40">
        <f t="shared" si="11"/>
        <v>0</v>
      </c>
      <c r="W97" s="40">
        <f t="shared" si="11"/>
        <v>0</v>
      </c>
      <c r="X97" s="40">
        <f t="shared" si="11"/>
        <v>0</v>
      </c>
      <c r="Y97" s="40">
        <f t="shared" si="11"/>
        <v>0</v>
      </c>
      <c r="Z97" s="40">
        <f t="shared" si="11"/>
        <v>0</v>
      </c>
      <c r="AA97" s="40">
        <f t="shared" si="11"/>
        <v>0</v>
      </c>
      <c r="AB97" s="41">
        <f t="shared" si="11"/>
        <v>0</v>
      </c>
    </row>
    <row r="98" spans="2:28" ht="17.25" thickTop="1" thickBot="1" x14ac:dyDescent="0.3">
      <c r="B98" s="42" t="str">
        <f t="shared" si="4"/>
        <v>25.04.2023</v>
      </c>
      <c r="C98" s="48">
        <f t="shared" si="5"/>
        <v>88</v>
      </c>
      <c r="D98" s="49">
        <f t="shared" si="6"/>
        <v>-169</v>
      </c>
      <c r="E98" s="54">
        <f t="shared" si="11"/>
        <v>21</v>
      </c>
      <c r="F98" s="40">
        <f t="shared" si="11"/>
        <v>-10</v>
      </c>
      <c r="G98" s="40">
        <f t="shared" si="11"/>
        <v>-35</v>
      </c>
      <c r="H98" s="40">
        <f t="shared" si="11"/>
        <v>-35</v>
      </c>
      <c r="I98" s="40">
        <f t="shared" si="11"/>
        <v>-35</v>
      </c>
      <c r="J98" s="40">
        <f t="shared" si="11"/>
        <v>-35</v>
      </c>
      <c r="K98" s="40">
        <f t="shared" si="11"/>
        <v>-10</v>
      </c>
      <c r="L98" s="40">
        <f t="shared" si="11"/>
        <v>0</v>
      </c>
      <c r="M98" s="40">
        <f t="shared" si="11"/>
        <v>0</v>
      </c>
      <c r="N98" s="40">
        <f t="shared" si="11"/>
        <v>0</v>
      </c>
      <c r="O98" s="40">
        <f t="shared" si="11"/>
        <v>0</v>
      </c>
      <c r="P98" s="40">
        <f t="shared" si="11"/>
        <v>0</v>
      </c>
      <c r="Q98" s="40">
        <f t="shared" si="11"/>
        <v>0</v>
      </c>
      <c r="R98" s="40">
        <f t="shared" si="11"/>
        <v>0</v>
      </c>
      <c r="S98" s="40">
        <f t="shared" si="11"/>
        <v>0</v>
      </c>
      <c r="T98" s="40">
        <f t="shared" si="11"/>
        <v>0</v>
      </c>
      <c r="U98" s="40">
        <f t="shared" si="11"/>
        <v>-9</v>
      </c>
      <c r="V98" s="40">
        <f t="shared" si="11"/>
        <v>0</v>
      </c>
      <c r="W98" s="40">
        <f t="shared" si="11"/>
        <v>0</v>
      </c>
      <c r="X98" s="40">
        <f t="shared" si="11"/>
        <v>0</v>
      </c>
      <c r="Y98" s="40">
        <f t="shared" si="11"/>
        <v>0</v>
      </c>
      <c r="Z98" s="40">
        <f t="shared" si="11"/>
        <v>0</v>
      </c>
      <c r="AA98" s="40">
        <f t="shared" si="11"/>
        <v>14</v>
      </c>
      <c r="AB98" s="41">
        <f t="shared" si="11"/>
        <v>53</v>
      </c>
    </row>
    <row r="99" spans="2:28" ht="17.25" thickTop="1" thickBot="1" x14ac:dyDescent="0.3">
      <c r="B99" s="42" t="str">
        <f t="shared" si="4"/>
        <v>26.04.2023</v>
      </c>
      <c r="C99" s="48">
        <f t="shared" si="5"/>
        <v>921</v>
      </c>
      <c r="D99" s="49">
        <f t="shared" si="6"/>
        <v>-120</v>
      </c>
      <c r="E99" s="54">
        <f t="shared" si="11"/>
        <v>0</v>
      </c>
      <c r="F99" s="40">
        <f t="shared" si="11"/>
        <v>-30</v>
      </c>
      <c r="G99" s="40">
        <f t="shared" si="11"/>
        <v>-35</v>
      </c>
      <c r="H99" s="40">
        <f t="shared" si="11"/>
        <v>-35</v>
      </c>
      <c r="I99" s="40">
        <f t="shared" si="11"/>
        <v>-20</v>
      </c>
      <c r="J99" s="40">
        <f t="shared" si="11"/>
        <v>15</v>
      </c>
      <c r="K99" s="40">
        <f t="shared" si="11"/>
        <v>0</v>
      </c>
      <c r="L99" s="40">
        <f t="shared" si="11"/>
        <v>0</v>
      </c>
      <c r="M99" s="40">
        <f t="shared" si="11"/>
        <v>14</v>
      </c>
      <c r="N99" s="40">
        <f t="shared" si="11"/>
        <v>58</v>
      </c>
      <c r="O99" s="40">
        <f t="shared" si="11"/>
        <v>110</v>
      </c>
      <c r="P99" s="40">
        <f t="shared" si="11"/>
        <v>125</v>
      </c>
      <c r="Q99" s="40">
        <f t="shared" si="11"/>
        <v>125</v>
      </c>
      <c r="R99" s="40">
        <f t="shared" si="11"/>
        <v>90</v>
      </c>
      <c r="S99" s="40">
        <f t="shared" si="11"/>
        <v>70</v>
      </c>
      <c r="T99" s="40">
        <f t="shared" si="11"/>
        <v>49</v>
      </c>
      <c r="U99" s="40">
        <f t="shared" si="11"/>
        <v>59</v>
      </c>
      <c r="V99" s="40">
        <f t="shared" si="11"/>
        <v>34</v>
      </c>
      <c r="W99" s="40">
        <f t="shared" si="11"/>
        <v>34</v>
      </c>
      <c r="X99" s="40">
        <f t="shared" si="11"/>
        <v>34</v>
      </c>
      <c r="Y99" s="40">
        <f t="shared" si="11"/>
        <v>15</v>
      </c>
      <c r="Z99" s="40">
        <f t="shared" si="11"/>
        <v>20</v>
      </c>
      <c r="AA99" s="40">
        <f t="shared" si="11"/>
        <v>29</v>
      </c>
      <c r="AB99" s="41">
        <f t="shared" si="11"/>
        <v>40</v>
      </c>
    </row>
    <row r="100" spans="2:28" ht="17.25" thickTop="1" thickBot="1" x14ac:dyDescent="0.3">
      <c r="B100" s="42" t="str">
        <f t="shared" si="4"/>
        <v>27.04.2023</v>
      </c>
      <c r="C100" s="48">
        <f t="shared" si="5"/>
        <v>34</v>
      </c>
      <c r="D100" s="49">
        <f t="shared" si="6"/>
        <v>-562</v>
      </c>
      <c r="E100" s="54">
        <f t="shared" si="11"/>
        <v>0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12</v>
      </c>
      <c r="K100" s="40">
        <f t="shared" si="11"/>
        <v>22</v>
      </c>
      <c r="L100" s="40">
        <f t="shared" si="11"/>
        <v>0</v>
      </c>
      <c r="M100" s="40">
        <f t="shared" si="11"/>
        <v>-16</v>
      </c>
      <c r="N100" s="40">
        <f t="shared" si="11"/>
        <v>-62</v>
      </c>
      <c r="O100" s="40">
        <f t="shared" si="11"/>
        <v>-62</v>
      </c>
      <c r="P100" s="40">
        <f t="shared" si="11"/>
        <v>-62</v>
      </c>
      <c r="Q100" s="40">
        <f t="shared" si="11"/>
        <v>-40</v>
      </c>
      <c r="R100" s="40">
        <f t="shared" si="11"/>
        <v>-40</v>
      </c>
      <c r="S100" s="40">
        <f t="shared" si="11"/>
        <v>-40</v>
      </c>
      <c r="T100" s="40">
        <f t="shared" si="11"/>
        <v>-40</v>
      </c>
      <c r="U100" s="40">
        <f t="shared" si="11"/>
        <v>-40</v>
      </c>
      <c r="V100" s="40">
        <f t="shared" si="11"/>
        <v>-62</v>
      </c>
      <c r="W100" s="40">
        <f t="shared" si="11"/>
        <v>-62</v>
      </c>
      <c r="X100" s="40">
        <f t="shared" si="11"/>
        <v>-36</v>
      </c>
      <c r="Y100" s="40">
        <f t="shared" si="11"/>
        <v>0</v>
      </c>
      <c r="Z100" s="40">
        <f t="shared" si="11"/>
        <v>0</v>
      </c>
      <c r="AA100" s="40">
        <f t="shared" si="11"/>
        <v>0</v>
      </c>
      <c r="AB100" s="41">
        <f t="shared" si="11"/>
        <v>0</v>
      </c>
    </row>
    <row r="101" spans="2:28" ht="17.25" thickTop="1" thickBot="1" x14ac:dyDescent="0.3">
      <c r="B101" s="42" t="str">
        <f t="shared" si="4"/>
        <v>28.04.2023</v>
      </c>
      <c r="C101" s="48">
        <f t="shared" si="5"/>
        <v>0</v>
      </c>
      <c r="D101" s="49">
        <f t="shared" si="6"/>
        <v>-561</v>
      </c>
      <c r="E101" s="54">
        <f t="shared" si="11"/>
        <v>0</v>
      </c>
      <c r="F101" s="40">
        <f t="shared" si="11"/>
        <v>0</v>
      </c>
      <c r="G101" s="40">
        <f t="shared" si="11"/>
        <v>0</v>
      </c>
      <c r="H101" s="40">
        <f t="shared" si="11"/>
        <v>0</v>
      </c>
      <c r="I101" s="40">
        <f t="shared" si="11"/>
        <v>-29</v>
      </c>
      <c r="J101" s="40">
        <f t="shared" si="11"/>
        <v>-17</v>
      </c>
      <c r="K101" s="40">
        <f t="shared" si="11"/>
        <v>0</v>
      </c>
      <c r="L101" s="40">
        <f t="shared" si="11"/>
        <v>0</v>
      </c>
      <c r="M101" s="40">
        <f t="shared" si="11"/>
        <v>-23</v>
      </c>
      <c r="N101" s="40">
        <f t="shared" si="11"/>
        <v>-61</v>
      </c>
      <c r="O101" s="40">
        <f t="shared" si="11"/>
        <v>-61</v>
      </c>
      <c r="P101" s="40">
        <f t="shared" si="11"/>
        <v>-51</v>
      </c>
      <c r="Q101" s="40">
        <f t="shared" si="11"/>
        <v>-40</v>
      </c>
      <c r="R101" s="40">
        <f t="shared" si="11"/>
        <v>-27</v>
      </c>
      <c r="S101" s="40">
        <f t="shared" si="11"/>
        <v>-27</v>
      </c>
      <c r="T101" s="40">
        <f t="shared" si="11"/>
        <v>-32</v>
      </c>
      <c r="U101" s="40">
        <f t="shared" si="11"/>
        <v>-36</v>
      </c>
      <c r="V101" s="40">
        <f t="shared" si="11"/>
        <v>-46</v>
      </c>
      <c r="W101" s="40">
        <f t="shared" si="11"/>
        <v>-51</v>
      </c>
      <c r="X101" s="40">
        <f t="shared" si="11"/>
        <v>-44</v>
      </c>
      <c r="Y101" s="40">
        <f t="shared" si="11"/>
        <v>-16</v>
      </c>
      <c r="Z101" s="40">
        <f t="shared" si="11"/>
        <v>0</v>
      </c>
      <c r="AA101" s="40">
        <f t="shared" si="11"/>
        <v>0</v>
      </c>
      <c r="AB101" s="41">
        <f t="shared" si="11"/>
        <v>0</v>
      </c>
    </row>
    <row r="102" spans="2:28" ht="17.25" thickTop="1" thickBot="1" x14ac:dyDescent="0.3">
      <c r="B102" s="42" t="str">
        <f>B67</f>
        <v>29.04.2023</v>
      </c>
      <c r="C102" s="48">
        <f t="shared" si="5"/>
        <v>57</v>
      </c>
      <c r="D102" s="49">
        <f t="shared" si="6"/>
        <v>-407</v>
      </c>
      <c r="E102" s="54">
        <f t="shared" si="11"/>
        <v>0</v>
      </c>
      <c r="F102" s="40">
        <f t="shared" si="11"/>
        <v>0</v>
      </c>
      <c r="G102" s="40">
        <f t="shared" si="11"/>
        <v>-26</v>
      </c>
      <c r="H102" s="40">
        <f t="shared" si="11"/>
        <v>-35</v>
      </c>
      <c r="I102" s="40">
        <f t="shared" si="11"/>
        <v>-35</v>
      </c>
      <c r="J102" s="40">
        <f t="shared" si="11"/>
        <v>-35</v>
      </c>
      <c r="K102" s="40">
        <f t="shared" si="11"/>
        <v>-30</v>
      </c>
      <c r="L102" s="40">
        <f t="shared" si="11"/>
        <v>-55</v>
      </c>
      <c r="M102" s="40">
        <f t="shared" si="11"/>
        <v>-27</v>
      </c>
      <c r="N102" s="40">
        <f t="shared" si="11"/>
        <v>0</v>
      </c>
      <c r="O102" s="40">
        <f t="shared" si="11"/>
        <v>-23</v>
      </c>
      <c r="P102" s="40">
        <f t="shared" si="11"/>
        <v>-40</v>
      </c>
      <c r="Q102" s="40">
        <f t="shared" si="11"/>
        <v>-36</v>
      </c>
      <c r="R102" s="40">
        <f t="shared" si="11"/>
        <v>-35</v>
      </c>
      <c r="S102" s="40">
        <f t="shared" si="11"/>
        <v>-22</v>
      </c>
      <c r="T102" s="40">
        <f t="shared" si="11"/>
        <v>-8</v>
      </c>
      <c r="U102" s="40">
        <f t="shared" si="11"/>
        <v>17</v>
      </c>
      <c r="V102" s="40">
        <f t="shared" si="11"/>
        <v>20</v>
      </c>
      <c r="W102" s="40">
        <f t="shared" si="11"/>
        <v>20</v>
      </c>
      <c r="X102" s="40">
        <f t="shared" si="11"/>
        <v>0</v>
      </c>
      <c r="Y102" s="40">
        <f t="shared" si="11"/>
        <v>0</v>
      </c>
      <c r="Z102" s="40">
        <f t="shared" si="11"/>
        <v>0</v>
      </c>
      <c r="AA102" s="40">
        <f t="shared" si="11"/>
        <v>0</v>
      </c>
      <c r="AB102" s="41">
        <f t="shared" si="11"/>
        <v>0</v>
      </c>
    </row>
    <row r="103" spans="2:28" ht="17.25" thickTop="1" thickBot="1" x14ac:dyDescent="0.3">
      <c r="B103" s="42" t="str">
        <f t="shared" si="4"/>
        <v>30.04.2023</v>
      </c>
      <c r="C103" s="48">
        <f t="shared" si="5"/>
        <v>0</v>
      </c>
      <c r="D103" s="49">
        <f t="shared" si="6"/>
        <v>-954</v>
      </c>
      <c r="E103" s="54">
        <f t="shared" si="11"/>
        <v>-30</v>
      </c>
      <c r="F103" s="40">
        <f t="shared" si="11"/>
        <v>-50</v>
      </c>
      <c r="G103" s="40">
        <f t="shared" si="11"/>
        <v>-35</v>
      </c>
      <c r="H103" s="40">
        <f t="shared" si="11"/>
        <v>-35</v>
      </c>
      <c r="I103" s="40">
        <f t="shared" si="11"/>
        <v>-35</v>
      </c>
      <c r="J103" s="40">
        <f t="shared" si="11"/>
        <v>-18</v>
      </c>
      <c r="K103" s="40">
        <f t="shared" si="11"/>
        <v>-17</v>
      </c>
      <c r="L103" s="40">
        <f t="shared" si="11"/>
        <v>-62</v>
      </c>
      <c r="M103" s="40">
        <f t="shared" si="11"/>
        <v>-45</v>
      </c>
      <c r="N103" s="40">
        <f t="shared" si="11"/>
        <v>-62</v>
      </c>
      <c r="O103" s="40">
        <f t="shared" si="11"/>
        <v>-44</v>
      </c>
      <c r="P103" s="40">
        <f t="shared" si="11"/>
        <v>-44</v>
      </c>
      <c r="Q103" s="40">
        <f t="shared" si="11"/>
        <v>-44</v>
      </c>
      <c r="R103" s="40">
        <f t="shared" si="11"/>
        <v>-62</v>
      </c>
      <c r="S103" s="40">
        <f t="shared" si="11"/>
        <v>-40</v>
      </c>
      <c r="T103" s="40">
        <f t="shared" si="11"/>
        <v>-36</v>
      </c>
      <c r="U103" s="40">
        <f t="shared" si="11"/>
        <v>-33</v>
      </c>
      <c r="V103" s="40">
        <f t="shared" si="11"/>
        <v>-33</v>
      </c>
      <c r="W103" s="40">
        <f t="shared" si="11"/>
        <v>-40</v>
      </c>
      <c r="X103" s="40">
        <f t="shared" si="11"/>
        <v>-44</v>
      </c>
      <c r="Y103" s="40">
        <f t="shared" si="11"/>
        <v>-44</v>
      </c>
      <c r="Z103" s="40">
        <f t="shared" si="11"/>
        <v>-22</v>
      </c>
      <c r="AA103" s="40">
        <f t="shared" si="11"/>
        <v>-40</v>
      </c>
      <c r="AB103" s="41">
        <f t="shared" si="11"/>
        <v>-39</v>
      </c>
    </row>
    <row r="104" spans="2:28" ht="16.5" thickTop="1" x14ac:dyDescent="0.25">
      <c r="B104" s="43" t="str">
        <f t="shared" si="4"/>
        <v>31.04.2023</v>
      </c>
      <c r="C104" s="59">
        <f t="shared" si="5"/>
        <v>0</v>
      </c>
      <c r="D104" s="60">
        <f t="shared" si="6"/>
        <v>0</v>
      </c>
      <c r="E104" s="44">
        <f t="shared" si="11"/>
        <v>0</v>
      </c>
      <c r="F104" s="45">
        <f t="shared" si="11"/>
        <v>0</v>
      </c>
      <c r="G104" s="45">
        <f t="shared" si="11"/>
        <v>0</v>
      </c>
      <c r="H104" s="45">
        <f t="shared" si="11"/>
        <v>0</v>
      </c>
      <c r="I104" s="45">
        <f t="shared" si="11"/>
        <v>0</v>
      </c>
      <c r="J104" s="45">
        <f t="shared" si="11"/>
        <v>0</v>
      </c>
      <c r="K104" s="45">
        <f t="shared" si="11"/>
        <v>0</v>
      </c>
      <c r="L104" s="45">
        <f t="shared" si="11"/>
        <v>0</v>
      </c>
      <c r="M104" s="45">
        <f t="shared" si="11"/>
        <v>0</v>
      </c>
      <c r="N104" s="45">
        <f t="shared" si="11"/>
        <v>0</v>
      </c>
      <c r="O104" s="45">
        <f t="shared" si="11"/>
        <v>0</v>
      </c>
      <c r="P104" s="45">
        <f t="shared" si="11"/>
        <v>0</v>
      </c>
      <c r="Q104" s="45">
        <f t="shared" si="11"/>
        <v>0</v>
      </c>
      <c r="R104" s="45">
        <f t="shared" si="11"/>
        <v>0</v>
      </c>
      <c r="S104" s="45">
        <f t="shared" si="11"/>
        <v>0</v>
      </c>
      <c r="T104" s="45">
        <f t="shared" si="11"/>
        <v>0</v>
      </c>
      <c r="U104" s="45">
        <f t="shared" si="11"/>
        <v>0</v>
      </c>
      <c r="V104" s="45">
        <f t="shared" si="11"/>
        <v>0</v>
      </c>
      <c r="W104" s="45">
        <f t="shared" si="11"/>
        <v>0</v>
      </c>
      <c r="X104" s="45">
        <f t="shared" si="11"/>
        <v>0</v>
      </c>
      <c r="Y104" s="45">
        <f t="shared" si="11"/>
        <v>0</v>
      </c>
      <c r="Z104" s="45">
        <f t="shared" si="11"/>
        <v>0</v>
      </c>
      <c r="AA104" s="45">
        <f t="shared" si="11"/>
        <v>0</v>
      </c>
      <c r="AB104" s="46">
        <f t="shared" si="11"/>
        <v>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5320-B2F1-49D3-9CE5-9FC6792005DA}">
  <sheetPr codeName="Sheet8"/>
  <dimension ref="B2:AB35"/>
  <sheetViews>
    <sheetView zoomScale="85" zoomScaleNormal="85" workbookViewId="0">
      <selection activeCell="E28" sqref="E28:AB30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01.04.2023</v>
      </c>
      <c r="C4" s="73">
        <f>SUM(E4:AB4)</f>
        <v>56.530000000000008</v>
      </c>
      <c r="D4" s="74"/>
      <c r="E4" s="50">
        <v>-1.26</v>
      </c>
      <c r="F4" s="51">
        <v>-6.21</v>
      </c>
      <c r="G4" s="51">
        <v>3.63</v>
      </c>
      <c r="H4" s="51">
        <v>-5.43</v>
      </c>
      <c r="I4" s="51">
        <v>-6.52</v>
      </c>
      <c r="J4" s="51">
        <v>35.880000000000003</v>
      </c>
      <c r="K4" s="51">
        <v>18.89</v>
      </c>
      <c r="L4" s="51">
        <v>-5.32</v>
      </c>
      <c r="M4" s="51">
        <v>11.78</v>
      </c>
      <c r="N4" s="51">
        <v>16.57</v>
      </c>
      <c r="O4" s="51">
        <v>-10.54</v>
      </c>
      <c r="P4" s="51">
        <v>-31.47</v>
      </c>
      <c r="Q4" s="51">
        <v>-10.83</v>
      </c>
      <c r="R4" s="52">
        <v>9.7200000000000006</v>
      </c>
      <c r="S4" s="53">
        <v>8.3800000000000008</v>
      </c>
      <c r="T4" s="40">
        <v>0.53</v>
      </c>
      <c r="U4" s="40">
        <v>7.95</v>
      </c>
      <c r="V4" s="40">
        <v>6.83</v>
      </c>
      <c r="W4" s="40">
        <v>-7.07</v>
      </c>
      <c r="X4" s="40">
        <v>-20.8</v>
      </c>
      <c r="Y4" s="40">
        <v>34.36</v>
      </c>
      <c r="Z4" s="40">
        <v>38.090000000000003</v>
      </c>
      <c r="AA4" s="40">
        <v>4.58</v>
      </c>
      <c r="AB4" s="41">
        <v>-35.21</v>
      </c>
    </row>
    <row r="5" spans="2:28" ht="17.25" thickTop="1" thickBot="1" x14ac:dyDescent="0.3">
      <c r="B5" s="42" t="str">
        <f>'Angazirana aFRR energija'!B5</f>
        <v>02.04.2023</v>
      </c>
      <c r="C5" s="73">
        <f t="shared" ref="C5:C34" si="0">SUM(E5:AB5)</f>
        <v>575.65000000000009</v>
      </c>
      <c r="D5" s="74"/>
      <c r="E5" s="54">
        <v>0.59</v>
      </c>
      <c r="F5" s="40">
        <v>-4.72</v>
      </c>
      <c r="G5" s="40">
        <v>10.32</v>
      </c>
      <c r="H5" s="40">
        <v>31.94</v>
      </c>
      <c r="I5" s="40">
        <v>62.33</v>
      </c>
      <c r="J5" s="40">
        <v>79.86</v>
      </c>
      <c r="K5" s="40">
        <v>101.78</v>
      </c>
      <c r="L5" s="40">
        <v>63.95</v>
      </c>
      <c r="M5" s="40">
        <v>15.72</v>
      </c>
      <c r="N5" s="40">
        <v>-31.25</v>
      </c>
      <c r="O5" s="40">
        <v>0.92</v>
      </c>
      <c r="P5" s="40">
        <v>2.61</v>
      </c>
      <c r="Q5" s="40">
        <v>-3.04</v>
      </c>
      <c r="R5" s="40">
        <v>7.25</v>
      </c>
      <c r="S5" s="40">
        <v>9.7899999999999991</v>
      </c>
      <c r="T5" s="40">
        <v>57.27</v>
      </c>
      <c r="U5" s="40">
        <v>70.099999999999994</v>
      </c>
      <c r="V5" s="40">
        <v>41.29</v>
      </c>
      <c r="W5" s="40">
        <v>35.340000000000003</v>
      </c>
      <c r="X5" s="40">
        <v>-12.16</v>
      </c>
      <c r="Y5" s="40">
        <v>3.27</v>
      </c>
      <c r="Z5" s="40">
        <v>10.56</v>
      </c>
      <c r="AA5" s="40">
        <v>11.95</v>
      </c>
      <c r="AB5" s="41">
        <v>9.98</v>
      </c>
    </row>
    <row r="6" spans="2:28" ht="17.25" thickTop="1" thickBot="1" x14ac:dyDescent="0.3">
      <c r="B6" s="42" t="str">
        <f>'Angazirana aFRR energija'!B6</f>
        <v>03.04.2023</v>
      </c>
      <c r="C6" s="73">
        <f t="shared" si="0"/>
        <v>212.33000000000007</v>
      </c>
      <c r="D6" s="74"/>
      <c r="E6" s="54">
        <v>10.32</v>
      </c>
      <c r="F6" s="40">
        <v>-8.7200000000000006</v>
      </c>
      <c r="G6" s="40">
        <v>41.97</v>
      </c>
      <c r="H6" s="40">
        <v>52.37</v>
      </c>
      <c r="I6" s="40">
        <v>51.56</v>
      </c>
      <c r="J6" s="40">
        <v>56.44</v>
      </c>
      <c r="K6" s="40">
        <v>64.58</v>
      </c>
      <c r="L6" s="40">
        <v>46.1</v>
      </c>
      <c r="M6" s="40">
        <v>24.08</v>
      </c>
      <c r="N6" s="40">
        <v>-6.59</v>
      </c>
      <c r="O6" s="40">
        <v>-9.81</v>
      </c>
      <c r="P6" s="40">
        <v>-11.08</v>
      </c>
      <c r="Q6" s="40">
        <v>-11.03</v>
      </c>
      <c r="R6" s="40">
        <v>-16.04</v>
      </c>
      <c r="S6" s="40">
        <v>-11.34</v>
      </c>
      <c r="T6" s="40">
        <v>-18.98</v>
      </c>
      <c r="U6" s="40">
        <v>-19.95</v>
      </c>
      <c r="V6" s="40">
        <v>-24.64</v>
      </c>
      <c r="W6" s="40">
        <v>-9.81</v>
      </c>
      <c r="X6" s="40">
        <v>-10.17</v>
      </c>
      <c r="Y6" s="40">
        <v>9.42</v>
      </c>
      <c r="Z6" s="40">
        <v>25.87</v>
      </c>
      <c r="AA6" s="40">
        <v>-19.41</v>
      </c>
      <c r="AB6" s="41">
        <v>7.19</v>
      </c>
    </row>
    <row r="7" spans="2:28" ht="17.25" thickTop="1" thickBot="1" x14ac:dyDescent="0.3">
      <c r="B7" s="42" t="str">
        <f>'Angazirana aFRR energija'!B7</f>
        <v>04.04.2023</v>
      </c>
      <c r="C7" s="73">
        <f t="shared" si="0"/>
        <v>-124.67</v>
      </c>
      <c r="D7" s="74"/>
      <c r="E7" s="54">
        <v>-7.9</v>
      </c>
      <c r="F7" s="40">
        <v>-5.41</v>
      </c>
      <c r="G7" s="40">
        <v>-6.42</v>
      </c>
      <c r="H7" s="40">
        <v>-21.73</v>
      </c>
      <c r="I7" s="40">
        <v>-1.99</v>
      </c>
      <c r="J7" s="40">
        <v>0.46</v>
      </c>
      <c r="K7" s="40">
        <v>-10.89</v>
      </c>
      <c r="L7" s="40">
        <v>9.19</v>
      </c>
      <c r="M7" s="40">
        <v>-5.64</v>
      </c>
      <c r="N7" s="40">
        <v>4.2300000000000004</v>
      </c>
      <c r="O7" s="40">
        <v>7.53</v>
      </c>
      <c r="P7" s="40">
        <v>-14.43</v>
      </c>
      <c r="Q7" s="40">
        <v>-3.33</v>
      </c>
      <c r="R7" s="40">
        <v>3.41</v>
      </c>
      <c r="S7" s="40">
        <v>-3.19</v>
      </c>
      <c r="T7" s="40">
        <v>-12.69</v>
      </c>
      <c r="U7" s="40">
        <v>-18.27</v>
      </c>
      <c r="V7" s="40">
        <v>-13.84</v>
      </c>
      <c r="W7" s="40">
        <v>-6.06</v>
      </c>
      <c r="X7" s="40">
        <v>-9.1999999999999993</v>
      </c>
      <c r="Y7" s="40">
        <v>-3.94</v>
      </c>
      <c r="Z7" s="40">
        <v>-3.34</v>
      </c>
      <c r="AA7" s="40">
        <v>-5.24</v>
      </c>
      <c r="AB7" s="41">
        <v>4.0199999999999996</v>
      </c>
    </row>
    <row r="8" spans="2:28" ht="17.25" thickTop="1" thickBot="1" x14ac:dyDescent="0.3">
      <c r="B8" s="42" t="str">
        <f>'Angazirana aFRR energija'!B8</f>
        <v>05.04.2023</v>
      </c>
      <c r="C8" s="73">
        <f t="shared" si="0"/>
        <v>-132.66</v>
      </c>
      <c r="D8" s="74"/>
      <c r="E8" s="54">
        <v>4.37</v>
      </c>
      <c r="F8" s="40">
        <v>5.31</v>
      </c>
      <c r="G8" s="40">
        <v>-1.83</v>
      </c>
      <c r="H8" s="40">
        <v>-3.18</v>
      </c>
      <c r="I8" s="55">
        <v>-5.18</v>
      </c>
      <c r="J8" s="40">
        <v>5.73</v>
      </c>
      <c r="K8" s="40">
        <v>-8.66</v>
      </c>
      <c r="L8" s="40">
        <v>-11.04</v>
      </c>
      <c r="M8" s="40">
        <v>-4.0199999999999996</v>
      </c>
      <c r="N8" s="40">
        <v>0.01</v>
      </c>
      <c r="O8" s="40">
        <v>-1.69</v>
      </c>
      <c r="P8" s="40">
        <v>-2.96</v>
      </c>
      <c r="Q8" s="40">
        <v>-2.65</v>
      </c>
      <c r="R8" s="40">
        <v>-3.24</v>
      </c>
      <c r="S8" s="40">
        <v>-4.21</v>
      </c>
      <c r="T8" s="40">
        <v>-18.28</v>
      </c>
      <c r="U8" s="40">
        <v>-15.36</v>
      </c>
      <c r="V8" s="40">
        <v>-5.74</v>
      </c>
      <c r="W8" s="40">
        <v>-4.1500000000000004</v>
      </c>
      <c r="X8" s="40">
        <v>-11.76</v>
      </c>
      <c r="Y8" s="40">
        <v>-1.72</v>
      </c>
      <c r="Z8" s="40">
        <v>9.65</v>
      </c>
      <c r="AA8" s="40">
        <v>-37.64</v>
      </c>
      <c r="AB8" s="41">
        <v>-14.42</v>
      </c>
    </row>
    <row r="9" spans="2:28" ht="17.25" thickTop="1" thickBot="1" x14ac:dyDescent="0.3">
      <c r="B9" s="42" t="str">
        <f>'Angazirana aFRR energija'!B9</f>
        <v>06.04.2023</v>
      </c>
      <c r="C9" s="73">
        <f t="shared" si="0"/>
        <v>-170.86</v>
      </c>
      <c r="D9" s="74"/>
      <c r="E9" s="54">
        <v>1.74</v>
      </c>
      <c r="F9" s="40">
        <v>1.41</v>
      </c>
      <c r="G9" s="40">
        <v>-5.25</v>
      </c>
      <c r="H9" s="40">
        <v>-11.42</v>
      </c>
      <c r="I9" s="40">
        <v>-8.35</v>
      </c>
      <c r="J9" s="40">
        <v>-4.68</v>
      </c>
      <c r="K9" s="40">
        <v>-6.79</v>
      </c>
      <c r="L9" s="40">
        <v>-6.75</v>
      </c>
      <c r="M9" s="40">
        <v>-3.93</v>
      </c>
      <c r="N9" s="40">
        <v>-3.61</v>
      </c>
      <c r="O9" s="40">
        <v>-4.3899999999999997</v>
      </c>
      <c r="P9" s="40">
        <v>-6.9</v>
      </c>
      <c r="Q9" s="40">
        <v>-3</v>
      </c>
      <c r="R9" s="40">
        <v>-2.15</v>
      </c>
      <c r="S9" s="40">
        <v>0.03</v>
      </c>
      <c r="T9" s="40">
        <v>-6.31</v>
      </c>
      <c r="U9" s="40">
        <v>-10.48</v>
      </c>
      <c r="V9" s="40">
        <v>-21.87</v>
      </c>
      <c r="W9" s="40">
        <v>-13.08</v>
      </c>
      <c r="X9" s="40">
        <v>-10.58</v>
      </c>
      <c r="Y9" s="40">
        <v>-4.6900000000000004</v>
      </c>
      <c r="Z9" s="40">
        <v>5.05</v>
      </c>
      <c r="AA9" s="40">
        <v>-40.909999999999997</v>
      </c>
      <c r="AB9" s="41">
        <v>-3.95</v>
      </c>
    </row>
    <row r="10" spans="2:28" ht="17.25" thickTop="1" thickBot="1" x14ac:dyDescent="0.3">
      <c r="B10" s="42" t="str">
        <f>'Angazirana aFRR energija'!B10</f>
        <v>07.04.2023</v>
      </c>
      <c r="C10" s="73">
        <f t="shared" si="0"/>
        <v>-170.23999999999995</v>
      </c>
      <c r="D10" s="74"/>
      <c r="E10" s="54">
        <v>10.15</v>
      </c>
      <c r="F10" s="40">
        <v>7.57</v>
      </c>
      <c r="G10" s="40">
        <v>-4.29</v>
      </c>
      <c r="H10" s="40">
        <v>-7.61</v>
      </c>
      <c r="I10" s="40">
        <v>-14.94</v>
      </c>
      <c r="J10" s="40">
        <v>-8.73</v>
      </c>
      <c r="K10" s="40">
        <v>-17.260000000000002</v>
      </c>
      <c r="L10" s="40">
        <v>-7.91</v>
      </c>
      <c r="M10" s="40">
        <v>-3.97</v>
      </c>
      <c r="N10" s="40">
        <v>-0.76</v>
      </c>
      <c r="O10" s="40">
        <v>-0.19</v>
      </c>
      <c r="P10" s="40">
        <v>2.06</v>
      </c>
      <c r="Q10" s="40">
        <v>-10.57</v>
      </c>
      <c r="R10" s="40">
        <v>1.59</v>
      </c>
      <c r="S10" s="40">
        <v>5.31</v>
      </c>
      <c r="T10" s="40">
        <v>-3.61</v>
      </c>
      <c r="U10" s="40">
        <v>-8.8000000000000007</v>
      </c>
      <c r="V10" s="40">
        <v>-18.239999999999998</v>
      </c>
      <c r="W10" s="40">
        <v>-10.84</v>
      </c>
      <c r="X10" s="40">
        <v>-24.39</v>
      </c>
      <c r="Y10" s="40">
        <v>-14.26</v>
      </c>
      <c r="Z10" s="40">
        <v>-8.11</v>
      </c>
      <c r="AA10" s="40">
        <v>-30.1</v>
      </c>
      <c r="AB10" s="41">
        <v>-2.34</v>
      </c>
    </row>
    <row r="11" spans="2:28" ht="17.25" thickTop="1" thickBot="1" x14ac:dyDescent="0.3">
      <c r="B11" s="42" t="str">
        <f>'Angazirana aFRR energija'!B11</f>
        <v>08.04.2023</v>
      </c>
      <c r="C11" s="73">
        <f t="shared" si="0"/>
        <v>-181.54000000000002</v>
      </c>
      <c r="D11" s="74"/>
      <c r="E11" s="54">
        <v>-3.72</v>
      </c>
      <c r="F11" s="40">
        <v>7.27</v>
      </c>
      <c r="G11" s="40">
        <v>-19.54</v>
      </c>
      <c r="H11" s="40">
        <v>-33.11</v>
      </c>
      <c r="I11" s="40">
        <v>-11.73</v>
      </c>
      <c r="J11" s="40">
        <v>-4.5</v>
      </c>
      <c r="K11" s="40">
        <v>-19.22</v>
      </c>
      <c r="L11" s="40">
        <v>-8.17</v>
      </c>
      <c r="M11" s="40">
        <v>2.68</v>
      </c>
      <c r="N11" s="40">
        <v>4.79</v>
      </c>
      <c r="O11" s="40">
        <v>2.85</v>
      </c>
      <c r="P11" s="40">
        <v>18.63</v>
      </c>
      <c r="Q11" s="40">
        <v>-1.76</v>
      </c>
      <c r="R11" s="40">
        <v>1.52</v>
      </c>
      <c r="S11" s="40">
        <v>-5.21</v>
      </c>
      <c r="T11" s="40">
        <v>-1.64</v>
      </c>
      <c r="U11" s="40">
        <v>-8.5299999999999994</v>
      </c>
      <c r="V11" s="40">
        <v>-7.48</v>
      </c>
      <c r="W11" s="40">
        <v>-18.670000000000002</v>
      </c>
      <c r="X11" s="40">
        <v>-13.78</v>
      </c>
      <c r="Y11" s="40">
        <v>-6.78</v>
      </c>
      <c r="Z11" s="40">
        <v>-5.48</v>
      </c>
      <c r="AA11" s="40">
        <v>-34.6</v>
      </c>
      <c r="AB11" s="41">
        <v>-15.36</v>
      </c>
    </row>
    <row r="12" spans="2:28" ht="17.25" thickTop="1" thickBot="1" x14ac:dyDescent="0.3">
      <c r="B12" s="42" t="str">
        <f>'Angazirana aFRR energija'!B12</f>
        <v>09.04.2023</v>
      </c>
      <c r="C12" s="73">
        <f t="shared" si="0"/>
        <v>-330.59999999999997</v>
      </c>
      <c r="D12" s="74"/>
      <c r="E12" s="54">
        <v>7.78</v>
      </c>
      <c r="F12" s="40">
        <v>-0.2</v>
      </c>
      <c r="G12" s="40">
        <v>-9.36</v>
      </c>
      <c r="H12" s="40">
        <v>-13.92</v>
      </c>
      <c r="I12" s="40">
        <v>-10.09</v>
      </c>
      <c r="J12" s="40">
        <v>-9.85</v>
      </c>
      <c r="K12" s="40">
        <v>-12.39</v>
      </c>
      <c r="L12" s="40">
        <v>-15.79</v>
      </c>
      <c r="M12" s="40">
        <v>-38.24</v>
      </c>
      <c r="N12" s="40">
        <v>-12.18</v>
      </c>
      <c r="O12" s="40">
        <v>-17.809999999999999</v>
      </c>
      <c r="P12" s="40">
        <v>-17.89</v>
      </c>
      <c r="Q12" s="40">
        <v>-24.58</v>
      </c>
      <c r="R12" s="40">
        <v>-15.73</v>
      </c>
      <c r="S12" s="40">
        <v>-17.68</v>
      </c>
      <c r="T12" s="40">
        <v>-10.95</v>
      </c>
      <c r="U12" s="40">
        <v>-12.39</v>
      </c>
      <c r="V12" s="40">
        <v>-11.37</v>
      </c>
      <c r="W12" s="40">
        <v>-10.09</v>
      </c>
      <c r="X12" s="40">
        <v>-10.81</v>
      </c>
      <c r="Y12" s="40">
        <v>-16.2</v>
      </c>
      <c r="Z12" s="40">
        <v>-24.11</v>
      </c>
      <c r="AA12" s="40">
        <v>-26.11</v>
      </c>
      <c r="AB12" s="41">
        <v>-0.64</v>
      </c>
    </row>
    <row r="13" spans="2:28" ht="17.25" thickTop="1" thickBot="1" x14ac:dyDescent="0.3">
      <c r="B13" s="42" t="str">
        <f>'Angazirana aFRR energija'!B13</f>
        <v>10.04.2023</v>
      </c>
      <c r="C13" s="73">
        <f t="shared" si="0"/>
        <v>-207.64</v>
      </c>
      <c r="D13" s="74"/>
      <c r="E13" s="54">
        <v>-17.45</v>
      </c>
      <c r="F13" s="40">
        <v>-6.14</v>
      </c>
      <c r="G13" s="40">
        <v>-9.83</v>
      </c>
      <c r="H13" s="40">
        <v>-8.1300000000000008</v>
      </c>
      <c r="I13" s="40">
        <v>-8.06</v>
      </c>
      <c r="J13" s="40">
        <v>-13.54</v>
      </c>
      <c r="K13" s="40">
        <v>-18.18</v>
      </c>
      <c r="L13" s="40">
        <v>-13.02</v>
      </c>
      <c r="M13" s="40">
        <v>-1.21</v>
      </c>
      <c r="N13" s="40">
        <v>-2.17</v>
      </c>
      <c r="O13" s="40">
        <v>-4.12</v>
      </c>
      <c r="P13" s="40">
        <v>-5.71</v>
      </c>
      <c r="Q13" s="40">
        <v>-10.88</v>
      </c>
      <c r="R13" s="40">
        <v>-2.75</v>
      </c>
      <c r="S13" s="40">
        <v>-2.41</v>
      </c>
      <c r="T13" s="40">
        <v>3.59</v>
      </c>
      <c r="U13" s="40">
        <v>-6.77</v>
      </c>
      <c r="V13" s="40">
        <v>-8.98</v>
      </c>
      <c r="W13" s="40">
        <v>-15.84</v>
      </c>
      <c r="X13" s="40">
        <v>-7.64</v>
      </c>
      <c r="Y13" s="40">
        <v>-7.81</v>
      </c>
      <c r="Z13" s="40">
        <v>-4.38</v>
      </c>
      <c r="AA13" s="40">
        <v>-29.94</v>
      </c>
      <c r="AB13" s="41">
        <v>-6.27</v>
      </c>
    </row>
    <row r="14" spans="2:28" ht="17.25" thickTop="1" thickBot="1" x14ac:dyDescent="0.3">
      <c r="B14" s="42" t="str">
        <f>'Angazirana aFRR energija'!B14</f>
        <v>11.04.2023</v>
      </c>
      <c r="C14" s="73">
        <f t="shared" si="0"/>
        <v>-139.90999999999997</v>
      </c>
      <c r="D14" s="74"/>
      <c r="E14" s="54">
        <v>2.5</v>
      </c>
      <c r="F14" s="40">
        <v>-5.35</v>
      </c>
      <c r="G14" s="40">
        <v>-4.17</v>
      </c>
      <c r="H14" s="40">
        <v>-5.82</v>
      </c>
      <c r="I14" s="40">
        <v>-6.05</v>
      </c>
      <c r="J14" s="40">
        <v>-3.73</v>
      </c>
      <c r="K14" s="40">
        <v>-4.7699999999999996</v>
      </c>
      <c r="L14" s="40">
        <v>-6.22</v>
      </c>
      <c r="M14" s="40">
        <v>-2.94</v>
      </c>
      <c r="N14" s="40">
        <v>0.67</v>
      </c>
      <c r="O14" s="40">
        <v>-1.45</v>
      </c>
      <c r="P14" s="40">
        <v>-2.97</v>
      </c>
      <c r="Q14" s="40">
        <v>-1.66</v>
      </c>
      <c r="R14" s="40">
        <v>2.13</v>
      </c>
      <c r="S14" s="40">
        <v>4.43</v>
      </c>
      <c r="T14" s="40">
        <v>-16.55</v>
      </c>
      <c r="U14" s="40">
        <v>-27.07</v>
      </c>
      <c r="V14" s="40">
        <v>4.37</v>
      </c>
      <c r="W14" s="40">
        <v>-16</v>
      </c>
      <c r="X14" s="40">
        <v>-14.59</v>
      </c>
      <c r="Y14" s="40">
        <v>-6.2</v>
      </c>
      <c r="Z14" s="40">
        <v>-6.06</v>
      </c>
      <c r="AA14" s="40">
        <v>-15.59</v>
      </c>
      <c r="AB14" s="41">
        <v>-6.82</v>
      </c>
    </row>
    <row r="15" spans="2:28" ht="17.25" thickTop="1" thickBot="1" x14ac:dyDescent="0.3">
      <c r="B15" s="42" t="str">
        <f>'Angazirana aFRR energija'!B15</f>
        <v>12.04.2023</v>
      </c>
      <c r="C15" s="73">
        <f t="shared" si="0"/>
        <v>-50.310000000000009</v>
      </c>
      <c r="D15" s="74"/>
      <c r="E15" s="54">
        <v>5.05</v>
      </c>
      <c r="F15" s="40">
        <v>-2.9</v>
      </c>
      <c r="G15" s="40">
        <v>1.91</v>
      </c>
      <c r="H15" s="40">
        <v>17.309999999999999</v>
      </c>
      <c r="I15" s="40">
        <v>-20.86</v>
      </c>
      <c r="J15" s="40">
        <v>15.89</v>
      </c>
      <c r="K15" s="40">
        <v>26.84</v>
      </c>
      <c r="L15" s="40">
        <v>-2.93</v>
      </c>
      <c r="M15" s="40">
        <v>-10.029999999999999</v>
      </c>
      <c r="N15" s="40">
        <v>2.11</v>
      </c>
      <c r="O15" s="40">
        <v>-0.46</v>
      </c>
      <c r="P15" s="40">
        <v>-9.24</v>
      </c>
      <c r="Q15" s="40">
        <v>5.76</v>
      </c>
      <c r="R15" s="40">
        <v>5.46</v>
      </c>
      <c r="S15" s="40">
        <v>16.510000000000002</v>
      </c>
      <c r="T15" s="40">
        <v>-7.71</v>
      </c>
      <c r="U15" s="40">
        <v>-19.05</v>
      </c>
      <c r="V15" s="40">
        <v>-16.47</v>
      </c>
      <c r="W15" s="40">
        <v>-2.0699999999999998</v>
      </c>
      <c r="X15" s="40">
        <v>-13.84</v>
      </c>
      <c r="Y15" s="40">
        <v>-7.17</v>
      </c>
      <c r="Z15" s="40">
        <v>-1.19</v>
      </c>
      <c r="AA15" s="40">
        <v>-31.16</v>
      </c>
      <c r="AB15" s="41">
        <v>-2.0699999999999998</v>
      </c>
    </row>
    <row r="16" spans="2:28" ht="17.25" thickTop="1" thickBot="1" x14ac:dyDescent="0.3">
      <c r="B16" s="42" t="str">
        <f>'Angazirana aFRR energija'!B16</f>
        <v>13.04.2023</v>
      </c>
      <c r="C16" s="73">
        <f t="shared" si="0"/>
        <v>110.30999999999997</v>
      </c>
      <c r="D16" s="74"/>
      <c r="E16" s="54">
        <v>44.55</v>
      </c>
      <c r="F16" s="40">
        <v>-15.61</v>
      </c>
      <c r="G16" s="40">
        <v>2.77</v>
      </c>
      <c r="H16" s="40">
        <v>-17.899999999999999</v>
      </c>
      <c r="I16" s="40">
        <v>-36.49</v>
      </c>
      <c r="J16" s="40">
        <v>-16.760000000000002</v>
      </c>
      <c r="K16" s="40">
        <v>12.91</v>
      </c>
      <c r="L16" s="40">
        <v>33.08</v>
      </c>
      <c r="M16" s="40">
        <v>29.24</v>
      </c>
      <c r="N16" s="40">
        <v>36.409999999999997</v>
      </c>
      <c r="O16" s="40">
        <v>11.63</v>
      </c>
      <c r="P16" s="40">
        <v>5.77</v>
      </c>
      <c r="Q16" s="40">
        <v>5.92</v>
      </c>
      <c r="R16" s="40">
        <v>21.73</v>
      </c>
      <c r="S16" s="40">
        <v>16.02</v>
      </c>
      <c r="T16" s="40">
        <v>20.69</v>
      </c>
      <c r="U16" s="40">
        <v>-2.27</v>
      </c>
      <c r="V16" s="40">
        <v>-10.96</v>
      </c>
      <c r="W16" s="40">
        <v>-5.51</v>
      </c>
      <c r="X16" s="40">
        <v>-11.46</v>
      </c>
      <c r="Y16" s="40">
        <v>-5.63</v>
      </c>
      <c r="Z16" s="40">
        <v>-3.91</v>
      </c>
      <c r="AA16" s="40">
        <v>-3.6</v>
      </c>
      <c r="AB16" s="41">
        <v>-0.31</v>
      </c>
    </row>
    <row r="17" spans="2:28" ht="17.25" thickTop="1" thickBot="1" x14ac:dyDescent="0.3">
      <c r="B17" s="42" t="str">
        <f>'Angazirana aFRR energija'!B17</f>
        <v>14.04.2023</v>
      </c>
      <c r="C17" s="73">
        <f t="shared" si="0"/>
        <v>39.670000000000009</v>
      </c>
      <c r="D17" s="74"/>
      <c r="E17" s="39">
        <v>13.09</v>
      </c>
      <c r="F17" s="40">
        <v>9.91</v>
      </c>
      <c r="G17" s="40">
        <v>16.34</v>
      </c>
      <c r="H17" s="40">
        <v>32.92</v>
      </c>
      <c r="I17" s="40">
        <v>56.33</v>
      </c>
      <c r="J17" s="40">
        <v>95.87</v>
      </c>
      <c r="K17" s="40">
        <v>103.52</v>
      </c>
      <c r="L17" s="40">
        <v>90.88</v>
      </c>
      <c r="M17" s="40">
        <v>22.32</v>
      </c>
      <c r="N17" s="40">
        <v>-32.19</v>
      </c>
      <c r="O17" s="40">
        <v>-70.459999999999994</v>
      </c>
      <c r="P17" s="40">
        <v>-88.78</v>
      </c>
      <c r="Q17" s="40">
        <v>-93.47</v>
      </c>
      <c r="R17" s="40">
        <v>-11.62</v>
      </c>
      <c r="S17" s="40">
        <v>12.13</v>
      </c>
      <c r="T17" s="40">
        <v>12.45</v>
      </c>
      <c r="U17" s="40">
        <v>-2.76</v>
      </c>
      <c r="V17" s="40">
        <v>-14.86</v>
      </c>
      <c r="W17" s="40">
        <v>-4.25</v>
      </c>
      <c r="X17" s="40">
        <v>-4.1900000000000004</v>
      </c>
      <c r="Y17" s="40">
        <v>-1.88</v>
      </c>
      <c r="Z17" s="40">
        <v>1</v>
      </c>
      <c r="AA17" s="40">
        <v>-46.12</v>
      </c>
      <c r="AB17" s="41">
        <v>-56.51</v>
      </c>
    </row>
    <row r="18" spans="2:28" ht="17.25" thickTop="1" thickBot="1" x14ac:dyDescent="0.3">
      <c r="B18" s="42" t="str">
        <f>'Angazirana aFRR energija'!B18</f>
        <v>15.04.2023</v>
      </c>
      <c r="C18" s="73">
        <f t="shared" si="0"/>
        <v>-104.5</v>
      </c>
      <c r="D18" s="74"/>
      <c r="E18" s="54">
        <v>1.89</v>
      </c>
      <c r="F18" s="40">
        <v>9.5299999999999994</v>
      </c>
      <c r="G18" s="40">
        <v>3.91</v>
      </c>
      <c r="H18" s="40">
        <v>15.38</v>
      </c>
      <c r="I18" s="40">
        <v>-4.84</v>
      </c>
      <c r="J18" s="40">
        <v>-4.3600000000000003</v>
      </c>
      <c r="K18" s="40">
        <v>1.43</v>
      </c>
      <c r="L18" s="40">
        <v>-4.7699999999999996</v>
      </c>
      <c r="M18" s="40">
        <v>-4.68</v>
      </c>
      <c r="N18" s="40">
        <v>0.47</v>
      </c>
      <c r="O18" s="40">
        <v>-3.95</v>
      </c>
      <c r="P18" s="40">
        <v>-21.83</v>
      </c>
      <c r="Q18" s="40">
        <v>-7.05</v>
      </c>
      <c r="R18" s="40">
        <v>-4.29</v>
      </c>
      <c r="S18" s="40">
        <v>-8.35</v>
      </c>
      <c r="T18" s="40">
        <v>-12.79</v>
      </c>
      <c r="U18" s="40">
        <v>-12.51</v>
      </c>
      <c r="V18" s="40">
        <v>-12.16</v>
      </c>
      <c r="W18" s="40">
        <v>-23.83</v>
      </c>
      <c r="X18" s="40">
        <v>-9.2799999999999994</v>
      </c>
      <c r="Y18" s="40">
        <v>-4.37</v>
      </c>
      <c r="Z18" s="40">
        <v>1.1100000000000001</v>
      </c>
      <c r="AA18" s="40">
        <v>-7.87</v>
      </c>
      <c r="AB18" s="41">
        <v>8.7100000000000009</v>
      </c>
    </row>
    <row r="19" spans="2:28" ht="17.25" thickTop="1" thickBot="1" x14ac:dyDescent="0.3">
      <c r="B19" s="42" t="str">
        <f>'Angazirana aFRR energija'!B19</f>
        <v>16.04.2023</v>
      </c>
      <c r="C19" s="73">
        <f t="shared" si="0"/>
        <v>-98.92759999999997</v>
      </c>
      <c r="D19" s="74"/>
      <c r="E19" s="54">
        <v>8.2718000000000007</v>
      </c>
      <c r="F19" s="40">
        <v>-5.5570000000000004</v>
      </c>
      <c r="G19" s="40">
        <v>-1.7048000000000001</v>
      </c>
      <c r="H19" s="40">
        <v>-23.803599999999999</v>
      </c>
      <c r="I19" s="40">
        <v>33.211799999999997</v>
      </c>
      <c r="J19" s="40">
        <v>8.8984000000000005</v>
      </c>
      <c r="K19" s="40">
        <v>48.271000000000001</v>
      </c>
      <c r="L19" s="40">
        <v>-5.7869999999999999</v>
      </c>
      <c r="M19" s="40">
        <v>-20.403199999999998</v>
      </c>
      <c r="N19" s="40">
        <v>-0.9194</v>
      </c>
      <c r="O19" s="40">
        <v>-2.6494</v>
      </c>
      <c r="P19" s="40">
        <v>-22.340800000000002</v>
      </c>
      <c r="Q19" s="40">
        <v>-12.8818</v>
      </c>
      <c r="R19" s="40">
        <v>-10.735799999999999</v>
      </c>
      <c r="S19" s="40">
        <v>-7.1829999999999998</v>
      </c>
      <c r="T19" s="40">
        <v>-1.6137999999999999</v>
      </c>
      <c r="U19" s="40">
        <v>-12.308999999999999</v>
      </c>
      <c r="V19" s="40">
        <v>-33.505800000000001</v>
      </c>
      <c r="W19" s="40">
        <v>-5.5686</v>
      </c>
      <c r="X19" s="40">
        <v>-4.9618000000000002</v>
      </c>
      <c r="Y19" s="40">
        <v>-5.4261999999999997</v>
      </c>
      <c r="Z19" s="40">
        <v>-4.4866000000000001</v>
      </c>
      <c r="AA19" s="40">
        <v>-9.4027999999999992</v>
      </c>
      <c r="AB19" s="41">
        <v>-6.3402000000000003</v>
      </c>
    </row>
    <row r="20" spans="2:28" ht="17.25" thickTop="1" thickBot="1" x14ac:dyDescent="0.3">
      <c r="B20" s="42" t="str">
        <f>'Angazirana aFRR energija'!B20</f>
        <v>17.04.2023</v>
      </c>
      <c r="C20" s="73">
        <f t="shared" si="0"/>
        <v>-96.099800000000016</v>
      </c>
      <c r="D20" s="74"/>
      <c r="E20" s="54">
        <v>-3.9344000000000001</v>
      </c>
      <c r="F20" s="40">
        <v>-3.911</v>
      </c>
      <c r="G20" s="40">
        <v>-6.8628</v>
      </c>
      <c r="H20" s="40">
        <v>-10.0562</v>
      </c>
      <c r="I20" s="40">
        <v>-4.7127999999999997</v>
      </c>
      <c r="J20" s="40">
        <v>17.327000000000002</v>
      </c>
      <c r="K20" s="40">
        <v>48.799399999999999</v>
      </c>
      <c r="L20" s="40">
        <v>25.465199999999999</v>
      </c>
      <c r="M20" s="40">
        <v>-6.0903999999999998</v>
      </c>
      <c r="N20" s="40">
        <v>-8.1837999999999997</v>
      </c>
      <c r="O20" s="40">
        <v>-0.106</v>
      </c>
      <c r="P20" s="40">
        <v>0.74339999999999995</v>
      </c>
      <c r="Q20" s="40">
        <v>15.6854</v>
      </c>
      <c r="R20" s="40">
        <v>-6.9077999999999999</v>
      </c>
      <c r="S20" s="40">
        <v>22.751200000000001</v>
      </c>
      <c r="T20" s="40">
        <v>-2.8283999999999998</v>
      </c>
      <c r="U20" s="40">
        <v>-33.978999999999999</v>
      </c>
      <c r="V20" s="40">
        <v>-33.119799999999998</v>
      </c>
      <c r="W20" s="40">
        <v>-17.831</v>
      </c>
      <c r="X20" s="40">
        <v>-7.0556000000000001</v>
      </c>
      <c r="Y20" s="40">
        <v>-14.1014</v>
      </c>
      <c r="Z20" s="40">
        <v>-8.2317999999999998</v>
      </c>
      <c r="AA20" s="40">
        <v>-34.769799999999996</v>
      </c>
      <c r="AB20" s="41">
        <v>-24.189399999999999</v>
      </c>
    </row>
    <row r="21" spans="2:28" ht="17.25" thickTop="1" thickBot="1" x14ac:dyDescent="0.3">
      <c r="B21" s="42" t="str">
        <f>'Angazirana aFRR energija'!B21</f>
        <v>18.04.2023</v>
      </c>
      <c r="C21" s="73">
        <f t="shared" si="0"/>
        <v>-162.05759999999998</v>
      </c>
      <c r="D21" s="74"/>
      <c r="E21" s="54">
        <v>4.1322000000000001</v>
      </c>
      <c r="F21" s="40">
        <v>-16.2804</v>
      </c>
      <c r="G21" s="40">
        <v>-27.571000000000002</v>
      </c>
      <c r="H21" s="40">
        <v>0.50439999999999996</v>
      </c>
      <c r="I21" s="40">
        <v>-7.6841999999999997</v>
      </c>
      <c r="J21" s="40">
        <v>-6.3318000000000003</v>
      </c>
      <c r="K21" s="40">
        <v>-5.8521999999999998</v>
      </c>
      <c r="L21" s="40">
        <v>-14.0326</v>
      </c>
      <c r="M21" s="40">
        <v>0.86539999999999995</v>
      </c>
      <c r="N21" s="40">
        <v>-4.2603999999999997</v>
      </c>
      <c r="O21" s="40">
        <v>-2.0884</v>
      </c>
      <c r="P21" s="40">
        <v>-5.5834000000000001</v>
      </c>
      <c r="Q21" s="40">
        <v>4.4202000000000004</v>
      </c>
      <c r="R21" s="40">
        <v>11.805400000000001</v>
      </c>
      <c r="S21" s="40">
        <v>9.6346000000000007</v>
      </c>
      <c r="T21" s="40">
        <v>-27.614000000000001</v>
      </c>
      <c r="U21" s="40">
        <v>-9.7390000000000008</v>
      </c>
      <c r="V21" s="40">
        <v>-11.9648</v>
      </c>
      <c r="W21" s="40">
        <v>-28.401599999999998</v>
      </c>
      <c r="X21" s="40">
        <v>-8.1075999999999997</v>
      </c>
      <c r="Y21" s="40">
        <v>-7.4272</v>
      </c>
      <c r="Z21" s="40">
        <v>-5.7556000000000003</v>
      </c>
      <c r="AA21" s="40">
        <v>-12.2988</v>
      </c>
      <c r="AB21" s="41">
        <v>7.5731999999999999</v>
      </c>
    </row>
    <row r="22" spans="2:28" ht="17.25" thickTop="1" thickBot="1" x14ac:dyDescent="0.3">
      <c r="B22" s="42" t="str">
        <f>'Angazirana aFRR energija'!B22</f>
        <v>19.04.2023</v>
      </c>
      <c r="C22" s="73">
        <f t="shared" si="0"/>
        <v>-114.50280000000001</v>
      </c>
      <c r="D22" s="74"/>
      <c r="E22" s="54">
        <v>-1.1084000000000001</v>
      </c>
      <c r="F22" s="40">
        <v>-4.1627999999999998</v>
      </c>
      <c r="G22" s="40">
        <v>-0.90500000000000003</v>
      </c>
      <c r="H22" s="40">
        <v>-5.1256000000000004</v>
      </c>
      <c r="I22" s="40">
        <v>-4.0603999999999996</v>
      </c>
      <c r="J22" s="40">
        <v>-5.9958</v>
      </c>
      <c r="K22" s="40">
        <v>-6.0247999999999999</v>
      </c>
      <c r="L22" s="40">
        <v>-6.7313999999999998</v>
      </c>
      <c r="M22" s="40">
        <v>-5.9401999999999999</v>
      </c>
      <c r="N22" s="40">
        <v>-0.52100000000000002</v>
      </c>
      <c r="O22" s="40">
        <v>-6.1386000000000003</v>
      </c>
      <c r="P22" s="40">
        <v>-4.0034000000000001</v>
      </c>
      <c r="Q22" s="40">
        <v>-5.0738000000000003</v>
      </c>
      <c r="R22" s="40">
        <v>9.2393999999999998</v>
      </c>
      <c r="S22" s="40">
        <v>13.613799999999999</v>
      </c>
      <c r="T22" s="40">
        <v>-12.7502</v>
      </c>
      <c r="U22" s="40">
        <v>-17.921800000000001</v>
      </c>
      <c r="V22" s="40">
        <v>9.7731999999999992</v>
      </c>
      <c r="W22" s="40">
        <v>-11.1556</v>
      </c>
      <c r="X22" s="40">
        <v>0.99099999999999999</v>
      </c>
      <c r="Y22" s="40">
        <v>-11.749599999999999</v>
      </c>
      <c r="Z22" s="40">
        <v>-4.3742000000000001</v>
      </c>
      <c r="AA22" s="40">
        <v>-23.481000000000002</v>
      </c>
      <c r="AB22" s="41">
        <v>-10.896599999999999</v>
      </c>
    </row>
    <row r="23" spans="2:28" ht="17.25" thickTop="1" thickBot="1" x14ac:dyDescent="0.3">
      <c r="B23" s="42" t="str">
        <f>'Angazirana aFRR energija'!B23</f>
        <v>20.04.2023</v>
      </c>
      <c r="C23" s="73">
        <f t="shared" si="0"/>
        <v>-17.998599999999985</v>
      </c>
      <c r="D23" s="74"/>
      <c r="E23" s="54">
        <v>11.536199999999999</v>
      </c>
      <c r="F23" s="40">
        <v>15.5504</v>
      </c>
      <c r="G23" s="40">
        <v>-0.63800000000000001</v>
      </c>
      <c r="H23" s="40">
        <v>-2.8064</v>
      </c>
      <c r="I23" s="40">
        <v>7.75</v>
      </c>
      <c r="J23" s="40">
        <v>19.691800000000001</v>
      </c>
      <c r="K23" s="40">
        <v>13.8916</v>
      </c>
      <c r="L23" s="40">
        <v>-1.2305999999999999</v>
      </c>
      <c r="M23" s="40">
        <v>5.7271999999999998</v>
      </c>
      <c r="N23" s="40">
        <v>11.134</v>
      </c>
      <c r="O23" s="40">
        <v>-3.3620000000000001</v>
      </c>
      <c r="P23" s="40">
        <v>-13.321400000000001</v>
      </c>
      <c r="Q23" s="40">
        <v>-10.465999999999999</v>
      </c>
      <c r="R23" s="40">
        <v>0.83440000000000003</v>
      </c>
      <c r="S23" s="40">
        <v>-11.1532</v>
      </c>
      <c r="T23" s="40">
        <v>-19.630800000000001</v>
      </c>
      <c r="U23" s="40">
        <v>-6.1532</v>
      </c>
      <c r="V23" s="40">
        <v>-8.0969999999999995</v>
      </c>
      <c r="W23" s="40">
        <v>-7.0856000000000003</v>
      </c>
      <c r="X23" s="40">
        <v>-2.3628</v>
      </c>
      <c r="Y23" s="40">
        <v>-2.2233999999999998</v>
      </c>
      <c r="Z23" s="40">
        <v>16.731400000000001</v>
      </c>
      <c r="AA23" s="40">
        <v>-24.118600000000001</v>
      </c>
      <c r="AB23" s="41">
        <v>-8.1966000000000001</v>
      </c>
    </row>
    <row r="24" spans="2:28" ht="17.25" thickTop="1" thickBot="1" x14ac:dyDescent="0.3">
      <c r="B24" s="42" t="str">
        <f>'Angazirana aFRR energija'!B24</f>
        <v>21.04.2023</v>
      </c>
      <c r="C24" s="73">
        <f t="shared" si="0"/>
        <v>953.69219999999984</v>
      </c>
      <c r="D24" s="74"/>
      <c r="E24" s="54">
        <v>-4.3887999999999998</v>
      </c>
      <c r="F24" s="40">
        <v>-3.5110000000000001</v>
      </c>
      <c r="G24" s="40">
        <v>-23.120200000000001</v>
      </c>
      <c r="H24" s="40">
        <v>-13.3164</v>
      </c>
      <c r="I24" s="40">
        <v>4.8120000000000003</v>
      </c>
      <c r="J24" s="40">
        <v>-11.115</v>
      </c>
      <c r="K24" s="40">
        <v>10.040800000000001</v>
      </c>
      <c r="L24" s="40">
        <v>10.2278</v>
      </c>
      <c r="M24" s="40">
        <v>37.605600000000003</v>
      </c>
      <c r="N24" s="40">
        <v>68.284999999999997</v>
      </c>
      <c r="O24" s="40">
        <v>88.917400000000001</v>
      </c>
      <c r="P24" s="40">
        <v>117.2824</v>
      </c>
      <c r="Q24" s="40">
        <v>102.30500000000001</v>
      </c>
      <c r="R24" s="40">
        <v>107.0904</v>
      </c>
      <c r="S24" s="40">
        <v>72.970200000000006</v>
      </c>
      <c r="T24" s="40">
        <v>73.273200000000003</v>
      </c>
      <c r="U24" s="40">
        <v>69.543199999999999</v>
      </c>
      <c r="V24" s="40">
        <v>58.570799999999998</v>
      </c>
      <c r="W24" s="40">
        <v>54.0244</v>
      </c>
      <c r="X24" s="40">
        <v>38.806800000000003</v>
      </c>
      <c r="Y24" s="40">
        <v>47.334000000000003</v>
      </c>
      <c r="Z24" s="40">
        <v>46.045200000000001</v>
      </c>
      <c r="AA24" s="40">
        <v>-6.851</v>
      </c>
      <c r="AB24" s="41">
        <v>8.8604000000000003</v>
      </c>
    </row>
    <row r="25" spans="2:28" ht="17.25" thickTop="1" thickBot="1" x14ac:dyDescent="0.3">
      <c r="B25" s="42" t="str">
        <f>'Angazirana aFRR energija'!B25</f>
        <v>22.04.2023</v>
      </c>
      <c r="C25" s="73">
        <f t="shared" si="0"/>
        <v>613.41859999999974</v>
      </c>
      <c r="D25" s="74"/>
      <c r="E25" s="54">
        <v>-2.2669999999999999</v>
      </c>
      <c r="F25" s="40">
        <v>12.072800000000001</v>
      </c>
      <c r="G25" s="40">
        <v>23.5136</v>
      </c>
      <c r="H25" s="40">
        <v>39.252400000000002</v>
      </c>
      <c r="I25" s="40">
        <v>54.647599999999997</v>
      </c>
      <c r="J25" s="40">
        <v>-19.234400000000001</v>
      </c>
      <c r="K25" s="40">
        <v>16.414000000000001</v>
      </c>
      <c r="L25" s="40">
        <v>15.395200000000001</v>
      </c>
      <c r="M25" s="40">
        <v>5.6668000000000003</v>
      </c>
      <c r="N25" s="40">
        <v>-5.3410000000000002</v>
      </c>
      <c r="O25" s="40">
        <v>-6.3E-2</v>
      </c>
      <c r="P25" s="40">
        <v>29.467400000000001</v>
      </c>
      <c r="Q25" s="40">
        <v>43.900799999999997</v>
      </c>
      <c r="R25" s="40">
        <v>80.422799999999995</v>
      </c>
      <c r="S25" s="40">
        <v>68.513400000000004</v>
      </c>
      <c r="T25" s="40">
        <v>56.395800000000001</v>
      </c>
      <c r="U25" s="40">
        <v>60.673999999999999</v>
      </c>
      <c r="V25" s="40">
        <v>51.389400000000002</v>
      </c>
      <c r="W25" s="40">
        <v>29.569400000000002</v>
      </c>
      <c r="X25" s="40">
        <v>19.1678</v>
      </c>
      <c r="Y25" s="40">
        <v>12.1106</v>
      </c>
      <c r="Z25" s="40">
        <v>29.892800000000001</v>
      </c>
      <c r="AA25" s="40">
        <v>-4.3113999999999999</v>
      </c>
      <c r="AB25" s="41">
        <v>-3.8311999999999999</v>
      </c>
    </row>
    <row r="26" spans="2:28" ht="17.25" thickTop="1" thickBot="1" x14ac:dyDescent="0.3">
      <c r="B26" s="42" t="str">
        <f>'Angazirana aFRR energija'!B26</f>
        <v>23.04.2023</v>
      </c>
      <c r="C26" s="73">
        <f t="shared" si="0"/>
        <v>461.42759999999987</v>
      </c>
      <c r="D26" s="74"/>
      <c r="E26" s="54">
        <v>-4.9905999999999997</v>
      </c>
      <c r="F26" s="40">
        <v>-13.396800000000001</v>
      </c>
      <c r="G26" s="40">
        <v>-9.5115999999999996</v>
      </c>
      <c r="H26" s="40">
        <v>21.312799999999999</v>
      </c>
      <c r="I26" s="40">
        <v>27.2042</v>
      </c>
      <c r="J26" s="40">
        <v>27.885200000000001</v>
      </c>
      <c r="K26" s="40">
        <v>40.434399999999997</v>
      </c>
      <c r="L26" s="40">
        <v>38.646000000000001</v>
      </c>
      <c r="M26" s="40">
        <v>29.517600000000002</v>
      </c>
      <c r="N26" s="40">
        <v>79.401399999999995</v>
      </c>
      <c r="O26" s="40">
        <v>46.724600000000002</v>
      </c>
      <c r="P26" s="40">
        <v>33.0334</v>
      </c>
      <c r="Q26" s="40">
        <v>25.308599999999998</v>
      </c>
      <c r="R26" s="40">
        <v>32.711399999999998</v>
      </c>
      <c r="S26" s="40">
        <v>32.069200000000002</v>
      </c>
      <c r="T26" s="40">
        <v>32.744599999999998</v>
      </c>
      <c r="U26" s="40">
        <v>31.2502</v>
      </c>
      <c r="V26" s="40">
        <v>22.063199999999998</v>
      </c>
      <c r="W26" s="40">
        <v>-9.3450000000000006</v>
      </c>
      <c r="X26" s="40">
        <v>-14.456799999999999</v>
      </c>
      <c r="Y26" s="40">
        <v>-6.5830000000000002</v>
      </c>
      <c r="Z26" s="40">
        <v>-4.3959999999999999</v>
      </c>
      <c r="AA26" s="40">
        <v>-0.20380000000000001</v>
      </c>
      <c r="AB26" s="41">
        <v>4.0044000000000004</v>
      </c>
    </row>
    <row r="27" spans="2:28" ht="17.25" thickTop="1" thickBot="1" x14ac:dyDescent="0.3">
      <c r="B27" s="42" t="str">
        <f>'Angazirana aFRR energija'!B27</f>
        <v>24.04.2023</v>
      </c>
      <c r="C27" s="73">
        <f t="shared" si="0"/>
        <v>995.59180000000026</v>
      </c>
      <c r="D27" s="74"/>
      <c r="E27" s="54">
        <v>64.302400000000006</v>
      </c>
      <c r="F27" s="40">
        <v>97.132400000000004</v>
      </c>
      <c r="G27" s="40">
        <v>152.11000000000001</v>
      </c>
      <c r="H27" s="40">
        <v>160.19499999999999</v>
      </c>
      <c r="I27" s="40">
        <v>148.42500000000001</v>
      </c>
      <c r="J27" s="40">
        <v>99.248400000000004</v>
      </c>
      <c r="K27" s="40">
        <v>91.507400000000004</v>
      </c>
      <c r="L27" s="40">
        <v>67.3476</v>
      </c>
      <c r="M27" s="40">
        <v>66.072000000000003</v>
      </c>
      <c r="N27" s="40">
        <v>48.973599999999998</v>
      </c>
      <c r="O27" s="40">
        <v>50.051200000000001</v>
      </c>
      <c r="P27" s="40">
        <v>31.388400000000001</v>
      </c>
      <c r="Q27" s="40">
        <v>23.257400000000001</v>
      </c>
      <c r="R27" s="40">
        <v>2.2198000000000002</v>
      </c>
      <c r="S27" s="40">
        <v>1.4514</v>
      </c>
      <c r="T27" s="40">
        <v>-3.5815999999999999</v>
      </c>
      <c r="U27" s="40">
        <v>-20.311800000000002</v>
      </c>
      <c r="V27" s="40">
        <v>-13.3986</v>
      </c>
      <c r="W27" s="40">
        <v>-22.325600000000001</v>
      </c>
      <c r="X27" s="40">
        <v>-26.669</v>
      </c>
      <c r="Y27" s="40">
        <v>-8.0112000000000005</v>
      </c>
      <c r="Z27" s="40">
        <v>-5.1508000000000003</v>
      </c>
      <c r="AA27" s="40">
        <v>-7.0884</v>
      </c>
      <c r="AB27" s="41">
        <v>-1.5531999999999999</v>
      </c>
    </row>
    <row r="28" spans="2:28" ht="17.25" thickTop="1" thickBot="1" x14ac:dyDescent="0.3">
      <c r="B28" s="42" t="str">
        <f>'Angazirana aFRR energija'!B28</f>
        <v>25.04.2023</v>
      </c>
      <c r="C28" s="73">
        <f t="shared" si="0"/>
        <v>521.56999999999982</v>
      </c>
      <c r="D28" s="74"/>
      <c r="E28" s="54">
        <v>-3.6423999999999999</v>
      </c>
      <c r="F28" s="40">
        <v>27.8184</v>
      </c>
      <c r="G28" s="40">
        <v>75.177199999999999</v>
      </c>
      <c r="H28" s="40">
        <v>103.2234</v>
      </c>
      <c r="I28" s="40">
        <v>94.768600000000006</v>
      </c>
      <c r="J28" s="40">
        <v>84.226200000000006</v>
      </c>
      <c r="K28" s="40">
        <v>90.841399999999993</v>
      </c>
      <c r="L28" s="40">
        <v>49.0242</v>
      </c>
      <c r="M28" s="40">
        <v>32.853400000000001</v>
      </c>
      <c r="N28" s="40">
        <v>35.0608</v>
      </c>
      <c r="O28" s="40">
        <v>39.139000000000003</v>
      </c>
      <c r="P28" s="40">
        <v>26.350200000000001</v>
      </c>
      <c r="Q28" s="40">
        <v>18.267600000000002</v>
      </c>
      <c r="R28" s="40">
        <v>1.9608000000000001</v>
      </c>
      <c r="S28" s="40">
        <v>2.2597999999999998</v>
      </c>
      <c r="T28" s="40">
        <v>1.0336000000000001</v>
      </c>
      <c r="U28" s="40">
        <v>-23.390799999999999</v>
      </c>
      <c r="V28" s="40">
        <v>-30.517399999999999</v>
      </c>
      <c r="W28" s="40">
        <v>-29.07</v>
      </c>
      <c r="X28" s="40">
        <v>-19.508199999999999</v>
      </c>
      <c r="Y28" s="40">
        <v>-7.5206</v>
      </c>
      <c r="Z28" s="40">
        <v>-10.5154</v>
      </c>
      <c r="AA28" s="40">
        <v>-28.302800000000001</v>
      </c>
      <c r="AB28" s="41">
        <v>-7.9669999999999996</v>
      </c>
    </row>
    <row r="29" spans="2:28" ht="17.25" thickTop="1" thickBot="1" x14ac:dyDescent="0.3">
      <c r="B29" s="42" t="str">
        <f>'Angazirana aFRR energija'!B29</f>
        <v>26.04.2023</v>
      </c>
      <c r="C29" s="73">
        <f t="shared" si="0"/>
        <v>-145.18859999999995</v>
      </c>
      <c r="D29" s="74"/>
      <c r="E29" s="54">
        <v>2.1772</v>
      </c>
      <c r="F29" s="40">
        <v>-8.8564000000000007</v>
      </c>
      <c r="G29" s="40">
        <v>-4.6710000000000003</v>
      </c>
      <c r="H29" s="40">
        <v>-15.309799999999999</v>
      </c>
      <c r="I29" s="40">
        <v>-23.251799999999999</v>
      </c>
      <c r="J29" s="40">
        <v>-23.710799999999999</v>
      </c>
      <c r="K29" s="40">
        <v>-15.3012</v>
      </c>
      <c r="L29" s="40">
        <v>-24.694600000000001</v>
      </c>
      <c r="M29" s="40">
        <v>-33.241</v>
      </c>
      <c r="N29" s="40">
        <v>-5.4888000000000003</v>
      </c>
      <c r="O29" s="40">
        <v>2.2383999999999999</v>
      </c>
      <c r="P29" s="40">
        <v>2.5855999999999999</v>
      </c>
      <c r="Q29" s="40">
        <v>30.346</v>
      </c>
      <c r="R29" s="40">
        <v>-2.8852000000000002</v>
      </c>
      <c r="S29" s="40">
        <v>0.56920000000000004</v>
      </c>
      <c r="T29" s="40">
        <v>-1.8160000000000001</v>
      </c>
      <c r="U29" s="40">
        <v>0.53800000000000003</v>
      </c>
      <c r="V29" s="40">
        <v>-8.8984000000000005</v>
      </c>
      <c r="W29" s="40">
        <v>-2.6474000000000002</v>
      </c>
      <c r="X29" s="40">
        <v>-1.4236</v>
      </c>
      <c r="Y29" s="40">
        <v>0.93</v>
      </c>
      <c r="Z29" s="40">
        <v>-1.5127999999999999</v>
      </c>
      <c r="AA29" s="40">
        <v>-10.2788</v>
      </c>
      <c r="AB29" s="41">
        <v>-0.58540000000000003</v>
      </c>
    </row>
    <row r="30" spans="2:28" ht="17.25" thickTop="1" thickBot="1" x14ac:dyDescent="0.3">
      <c r="B30" s="42" t="str">
        <f>'Angazirana aFRR energija'!B30</f>
        <v>27.04.2023</v>
      </c>
      <c r="C30" s="73">
        <f t="shared" si="0"/>
        <v>10.259599999999999</v>
      </c>
      <c r="D30" s="74"/>
      <c r="E30" s="54">
        <v>1.1402000000000001</v>
      </c>
      <c r="F30" s="40">
        <v>-0.51060000000000005</v>
      </c>
      <c r="G30" s="40">
        <v>-1.0551999999999999</v>
      </c>
      <c r="H30" s="40">
        <v>1.2842</v>
      </c>
      <c r="I30" s="40">
        <v>-2.5278</v>
      </c>
      <c r="J30" s="40">
        <v>-5.5655999999999999</v>
      </c>
      <c r="K30" s="40">
        <v>-1.1728000000000001</v>
      </c>
      <c r="L30" s="40">
        <v>12.273999999999999</v>
      </c>
      <c r="M30" s="40">
        <v>3.2362000000000002</v>
      </c>
      <c r="N30" s="40">
        <v>1.9985999999999999</v>
      </c>
      <c r="O30" s="40">
        <v>-1.0702</v>
      </c>
      <c r="P30" s="40">
        <v>0.70340000000000003</v>
      </c>
      <c r="Q30" s="40">
        <v>11.915800000000001</v>
      </c>
      <c r="R30" s="40">
        <v>23.981200000000001</v>
      </c>
      <c r="S30" s="40">
        <v>19.439800000000002</v>
      </c>
      <c r="T30" s="40">
        <v>10.3462</v>
      </c>
      <c r="U30" s="40">
        <v>-3.5583999999999998</v>
      </c>
      <c r="V30" s="40">
        <v>-8.1595999999999993</v>
      </c>
      <c r="W30" s="40">
        <v>-15.191599999999999</v>
      </c>
      <c r="X30" s="40">
        <v>-11.6686</v>
      </c>
      <c r="Y30" s="40">
        <v>-6.4775999999999998</v>
      </c>
      <c r="Z30" s="40">
        <v>-5.6748000000000003</v>
      </c>
      <c r="AA30" s="40">
        <v>-8.2439999999999998</v>
      </c>
      <c r="AB30" s="41">
        <v>-5.1832000000000003</v>
      </c>
    </row>
    <row r="31" spans="2:28" ht="17.25" thickTop="1" thickBot="1" x14ac:dyDescent="0.3">
      <c r="B31" s="42" t="str">
        <f>'Angazirana aFRR energija'!B31</f>
        <v>28.04.2023</v>
      </c>
      <c r="C31" s="73">
        <f t="shared" si="0"/>
        <v>0</v>
      </c>
      <c r="D31" s="74"/>
      <c r="E31" s="54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1"/>
    </row>
    <row r="32" spans="2:28" ht="17.25" thickTop="1" thickBot="1" x14ac:dyDescent="0.3">
      <c r="B32" s="42" t="str">
        <f>'Angazirana aFRR energija'!B32</f>
        <v>29.04.2023</v>
      </c>
      <c r="C32" s="73">
        <f t="shared" si="0"/>
        <v>0</v>
      </c>
      <c r="D32" s="74"/>
      <c r="E32" s="54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28" ht="17.25" thickTop="1" thickBot="1" x14ac:dyDescent="0.3">
      <c r="B33" s="42" t="str">
        <f>'Angazirana aFRR energija'!B33</f>
        <v>30.04.2023</v>
      </c>
      <c r="C33" s="73">
        <f t="shared" si="0"/>
        <v>0</v>
      </c>
      <c r="D33" s="74"/>
      <c r="E33" s="54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28" ht="16.5" thickTop="1" x14ac:dyDescent="0.25">
      <c r="B34" s="43" t="str">
        <f>'Angazirana aFRR energija'!B34</f>
        <v>31.04.2023</v>
      </c>
      <c r="C34" s="75">
        <f t="shared" si="0"/>
        <v>0</v>
      </c>
      <c r="D34" s="76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28" ht="15.75" x14ac:dyDescent="0.25">
      <c r="B35" s="85" t="s">
        <v>39</v>
      </c>
      <c r="C35" s="85"/>
      <c r="D35" s="61">
        <f>SUM(C4:D34)</f>
        <v>2302.7447999999995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2023-05-05T07:00:25Z</dcterms:created>
  <dcterms:modified xsi:type="dcterms:W3CDTF">2023-05-05T07:01:02Z</dcterms:modified>
</cp:coreProperties>
</file>